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exp\shared$\総務課\経理係（契約）\2-1　契約案件\令和06年度\②建設コンサル\250328【マル新・一般・（総合評価・簡易型）】広島高速２号線 橋梁予備設計その他業務 その２（再度公告）\03_公告HP掲載\"/>
    </mc:Choice>
  </mc:AlternateContent>
  <xr:revisionPtr revIDLastSave="0" documentId="13_ncr:1_{B0553603-8CFF-4F16-8CA3-8933835A53D7}" xr6:coauthVersionLast="47" xr6:coauthVersionMax="47" xr10:uidLastSave="{00000000-0000-0000-0000-000000000000}"/>
  <bookViews>
    <workbookView xWindow="-108" yWindow="-108" windowWidth="23256" windowHeight="12576" xr2:uid="{00000000-000D-0000-FFFF-FFFF00000000}"/>
  </bookViews>
  <sheets>
    <sheet name="簡易型2-2" sheetId="1" r:id="rId1"/>
  </sheets>
  <externalReferences>
    <externalReference r:id="rId2"/>
  </externalReferences>
  <definedNames>
    <definedName name="_xlnm._FilterDatabase" localSheetId="0" hidden="1">'簡易型2-2'!#REF!</definedName>
    <definedName name="_xlnm.Print_Area" localSheetId="0">'簡易型2-2'!$B$1:$Y$38</definedName>
    <definedName name="加盟団体">#REF!</definedName>
    <definedName name="工事場所">#REF!</definedName>
    <definedName name="資格">#REF!</definedName>
    <definedName name="実績">#REF!</definedName>
    <definedName name="従事役職">#REF!</definedName>
    <definedName name="整理番号">#REF!</definedName>
    <definedName name="専門資格">#REF!</definedName>
    <definedName name="選定年度">#REF!</definedName>
    <definedName name="得点">'簡易型2-2'!#REF!</definedName>
    <definedName name="得点１">#REF!</definedName>
    <definedName name="得点２">#REF!</definedName>
    <definedName name="得点２１">#REF!</definedName>
    <definedName name="得点３">#REF!</definedName>
    <definedName name="得点４">#REF!</definedName>
    <definedName name="得点５">#REF!</definedName>
    <definedName name="得点６">#REF!</definedName>
    <definedName name="得点７">#REF!</definedName>
    <definedName name="発注機関">#REF!</definedName>
    <definedName name="評価">[1]リスト!$R$54:$R$65</definedName>
  </definedNames>
  <calcPr calcId="191029" concurrentManualCount="2"/>
</workbook>
</file>

<file path=xl/calcChain.xml><?xml version="1.0" encoding="utf-8"?>
<calcChain xmlns="http://schemas.openxmlformats.org/spreadsheetml/2006/main">
  <c r="G38" i="1" l="1"/>
  <c r="W37" i="1"/>
  <c r="H35" i="1" s="1"/>
  <c r="AB21" i="1"/>
  <c r="H14" i="1" l="1"/>
  <c r="H32" i="1" l="1"/>
  <c r="H29" i="1"/>
  <c r="AH27" i="1"/>
  <c r="AH28" i="1" s="1"/>
  <c r="AE27" i="1"/>
  <c r="AE28" i="1" s="1"/>
  <c r="AB27" i="1"/>
  <c r="AB28" i="1" s="1"/>
  <c r="P27" i="1"/>
  <c r="H23" i="1"/>
  <c r="AH22" i="1"/>
  <c r="AE22" i="1"/>
  <c r="AB22" i="1"/>
  <c r="W22" i="1"/>
  <c r="H20" i="1" s="1"/>
  <c r="H17" i="1"/>
  <c r="AA17" i="1"/>
  <c r="H11" i="1"/>
  <c r="P9" i="1"/>
  <c r="AE21" i="1"/>
  <c r="AH21" i="1"/>
  <c r="J22" i="1"/>
  <c r="J37" i="1"/>
  <c r="W10" i="1" l="1"/>
  <c r="J10" i="1"/>
  <c r="W28" i="1"/>
  <c r="H26" i="1" s="1"/>
  <c r="J28" i="1"/>
  <c r="AH32" i="1"/>
  <c r="AE32" i="1"/>
  <c r="AB32" i="1"/>
  <c r="H8" i="1"/>
  <c r="H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L8" authorId="0" shapeId="0" xr:uid="{00000000-0006-0000-0100-000001000000}">
      <text>
        <r>
          <rPr>
            <b/>
            <sz val="9"/>
            <color indexed="81"/>
            <rFont val="ＭＳ Ｐゴシック"/>
            <family val="3"/>
            <charset val="128"/>
          </rPr>
          <t>１件目評点</t>
        </r>
      </text>
    </comment>
    <comment ref="Q8" authorId="0" shapeId="0" xr:uid="{00000000-0006-0000-0100-000002000000}">
      <text>
        <r>
          <rPr>
            <b/>
            <sz val="9"/>
            <color indexed="81"/>
            <rFont val="ＭＳ Ｐゴシック"/>
            <family val="3"/>
            <charset val="128"/>
          </rPr>
          <t>２件目評点</t>
        </r>
      </text>
    </comment>
    <comment ref="V8" authorId="0" shapeId="0" xr:uid="{00000000-0006-0000-0100-000003000000}">
      <text>
        <r>
          <rPr>
            <b/>
            <sz val="9"/>
            <color indexed="81"/>
            <rFont val="ＭＳ Ｐゴシック"/>
            <family val="3"/>
            <charset val="128"/>
          </rPr>
          <t>３件目評点</t>
        </r>
      </text>
    </comment>
    <comment ref="L26" authorId="0" shapeId="0" xr:uid="{00000000-0006-0000-0100-000004000000}">
      <text>
        <r>
          <rPr>
            <b/>
            <sz val="9"/>
            <color indexed="81"/>
            <rFont val="ＭＳ Ｐゴシック"/>
            <family val="3"/>
            <charset val="128"/>
          </rPr>
          <t>１件目評点</t>
        </r>
      </text>
    </comment>
    <comment ref="Q26" authorId="0" shapeId="0" xr:uid="{00000000-0006-0000-0100-000005000000}">
      <text>
        <r>
          <rPr>
            <b/>
            <sz val="9"/>
            <color indexed="81"/>
            <rFont val="ＭＳ Ｐゴシック"/>
            <family val="3"/>
            <charset val="128"/>
          </rPr>
          <t>２件目評点</t>
        </r>
      </text>
    </comment>
    <comment ref="V26" authorId="0" shapeId="0" xr:uid="{00000000-0006-0000-0100-000006000000}">
      <text>
        <r>
          <rPr>
            <b/>
            <sz val="9"/>
            <color indexed="81"/>
            <rFont val="ＭＳ Ｐゴシック"/>
            <family val="3"/>
            <charset val="128"/>
          </rPr>
          <t>３件目評点</t>
        </r>
      </text>
    </comment>
  </commentList>
</comments>
</file>

<file path=xl/sharedStrings.xml><?xml version="1.0" encoding="utf-8"?>
<sst xmlns="http://schemas.openxmlformats.org/spreadsheetml/2006/main" count="107" uniqueCount="84">
  <si>
    <t>区分</t>
    <rPh sb="0" eb="2">
      <t>クブン</t>
    </rPh>
    <phoneticPr fontId="3"/>
  </si>
  <si>
    <t>評価項目</t>
    <rPh sb="0" eb="2">
      <t>ヒョウカ</t>
    </rPh>
    <rPh sb="2" eb="4">
      <t>コウモク</t>
    </rPh>
    <phoneticPr fontId="3"/>
  </si>
  <si>
    <t>配点</t>
    <rPh sb="0" eb="2">
      <t>ハイテン</t>
    </rPh>
    <phoneticPr fontId="3"/>
  </si>
  <si>
    <t>評価基準</t>
    <rPh sb="0" eb="2">
      <t>ヒョウカ</t>
    </rPh>
    <rPh sb="2" eb="4">
      <t>キジュン</t>
    </rPh>
    <phoneticPr fontId="3"/>
  </si>
  <si>
    <t>１　企業の能力</t>
    <rPh sb="2" eb="4">
      <t>キギョウ</t>
    </rPh>
    <rPh sb="5" eb="7">
      <t>ノウリョク</t>
    </rPh>
    <phoneticPr fontId="3"/>
  </si>
  <si>
    <t>成果の確実性</t>
    <rPh sb="0" eb="2">
      <t>セイカ</t>
    </rPh>
    <rPh sb="3" eb="6">
      <t>カクジツセイ</t>
    </rPh>
    <phoneticPr fontId="3"/>
  </si>
  <si>
    <t>1件：</t>
    <rPh sb="1" eb="2">
      <t>ケン</t>
    </rPh>
    <phoneticPr fontId="3"/>
  </si>
  <si>
    <t>2件：</t>
    <rPh sb="1" eb="2">
      <t>ケン</t>
    </rPh>
    <phoneticPr fontId="3"/>
  </si>
  <si>
    <t>3件：</t>
    <rPh sb="1" eb="2">
      <t>ケン</t>
    </rPh>
    <phoneticPr fontId="3"/>
  </si>
  <si>
    <t>←成績評定がない場合、65点を入力する</t>
    <rPh sb="1" eb="3">
      <t>セイセキ</t>
    </rPh>
    <rPh sb="3" eb="5">
      <t>ヒョウテイ</t>
    </rPh>
    <rPh sb="8" eb="10">
      <t>バアイ</t>
    </rPh>
    <rPh sb="13" eb="14">
      <t>テン</t>
    </rPh>
    <rPh sb="15" eb="17">
      <t>ニュウリョク</t>
    </rPh>
    <phoneticPr fontId="3"/>
  </si>
  <si>
    <t>業務成績平均点：</t>
    <rPh sb="0" eb="2">
      <t>ギョウム</t>
    </rPh>
    <rPh sb="2" eb="4">
      <t>セイセキ</t>
    </rPh>
    <rPh sb="4" eb="7">
      <t>ヘイキンテン</t>
    </rPh>
    <phoneticPr fontId="3"/>
  </si>
  <si>
    <t>点</t>
    <rPh sb="0" eb="1">
      <t>テン</t>
    </rPh>
    <phoneticPr fontId="3"/>
  </si>
  <si>
    <t>品質確保体制</t>
    <rPh sb="0" eb="2">
      <t>ヒンシツ</t>
    </rPh>
    <rPh sb="2" eb="4">
      <t>カクホ</t>
    </rPh>
    <rPh sb="4" eb="6">
      <t>タイセイ</t>
    </rPh>
    <phoneticPr fontId="3"/>
  </si>
  <si>
    <t>技術者１</t>
    <rPh sb="0" eb="3">
      <t>ギジュツシャ</t>
    </rPh>
    <phoneticPr fontId="3"/>
  </si>
  <si>
    <t>技術者２</t>
    <rPh sb="0" eb="3">
      <t>ギジュツシャ</t>
    </rPh>
    <phoneticPr fontId="3"/>
  </si>
  <si>
    <t>技術者３</t>
    <rPh sb="0" eb="3">
      <t>ギジュツシャ</t>
    </rPh>
    <phoneticPr fontId="3"/>
  </si>
  <si>
    <t>２　管理技術者の能力</t>
    <rPh sb="2" eb="4">
      <t>カンリ</t>
    </rPh>
    <rPh sb="4" eb="7">
      <t>ギジュツシャ</t>
    </rPh>
    <rPh sb="8" eb="10">
      <t>ノウリョク</t>
    </rPh>
    <phoneticPr fontId="3"/>
  </si>
  <si>
    <t>技術者資格</t>
    <rPh sb="0" eb="2">
      <t>ギジュツ</t>
    </rPh>
    <rPh sb="2" eb="3">
      <t>シャ</t>
    </rPh>
    <rPh sb="3" eb="5">
      <t>シカク</t>
    </rPh>
    <phoneticPr fontId="3"/>
  </si>
  <si>
    <t>技術者の継続的学習状況</t>
    <rPh sb="0" eb="3">
      <t>ギジュツシャ</t>
    </rPh>
    <rPh sb="4" eb="7">
      <t>ケイゾクテキ</t>
    </rPh>
    <rPh sb="7" eb="9">
      <t>ガクシュウ</t>
    </rPh>
    <rPh sb="9" eb="11">
      <t>ジョウキョウ</t>
    </rPh>
    <phoneticPr fontId="3"/>
  </si>
  <si>
    <t>団体名：</t>
    <rPh sb="0" eb="2">
      <t>ダンタイ</t>
    </rPh>
    <rPh sb="2" eb="3">
      <t>ナ</t>
    </rPh>
    <phoneticPr fontId="3"/>
  </si>
  <si>
    <t>CPD取得単位</t>
    <rPh sb="3" eb="5">
      <t>シュトク</t>
    </rPh>
    <rPh sb="5" eb="7">
      <t>タンイ</t>
    </rPh>
    <phoneticPr fontId="3"/>
  </si>
  <si>
    <t>単位</t>
    <rPh sb="0" eb="2">
      <t>タンイ</t>
    </rPh>
    <phoneticPr fontId="3"/>
  </si>
  <si>
    <t>取得単位数：</t>
    <rPh sb="0" eb="2">
      <t>シュトク</t>
    </rPh>
    <rPh sb="2" eb="4">
      <t>タンイ</t>
    </rPh>
    <rPh sb="4" eb="5">
      <t>スウ</t>
    </rPh>
    <phoneticPr fontId="3"/>
  </si>
  <si>
    <t>CPD評価点</t>
    <rPh sb="3" eb="5">
      <t>ヒョウカ</t>
    </rPh>
    <rPh sb="5" eb="6">
      <t>テン</t>
    </rPh>
    <phoneticPr fontId="3"/>
  </si>
  <si>
    <t>業務執行技術力</t>
    <rPh sb="0" eb="2">
      <t>ギョウム</t>
    </rPh>
    <rPh sb="2" eb="4">
      <t>シッコウ</t>
    </rPh>
    <rPh sb="4" eb="7">
      <t>ギジュツリョク</t>
    </rPh>
    <phoneticPr fontId="3"/>
  </si>
  <si>
    <t>同種・同規模</t>
    <rPh sb="0" eb="2">
      <t>ドウシュ</t>
    </rPh>
    <rPh sb="3" eb="6">
      <t>ドウキボ</t>
    </rPh>
    <phoneticPr fontId="3"/>
  </si>
  <si>
    <t>成績点</t>
    <rPh sb="0" eb="2">
      <t>セイセキ</t>
    </rPh>
    <rPh sb="2" eb="3">
      <t>テン</t>
    </rPh>
    <phoneticPr fontId="3"/>
  </si>
  <si>
    <t>成績点平均</t>
    <rPh sb="0" eb="2">
      <t>セイセキ</t>
    </rPh>
    <rPh sb="2" eb="3">
      <t>テン</t>
    </rPh>
    <rPh sb="3" eb="5">
      <t>ヘイキン</t>
    </rPh>
    <phoneticPr fontId="3"/>
  </si>
  <si>
    <t>成績点評価点</t>
    <rPh sb="0" eb="2">
      <t>セイセキ</t>
    </rPh>
    <rPh sb="2" eb="3">
      <t>テン</t>
    </rPh>
    <rPh sb="3" eb="5">
      <t>ヒョウカ</t>
    </rPh>
    <rPh sb="5" eb="6">
      <t>テン</t>
    </rPh>
    <phoneticPr fontId="3"/>
  </si>
  <si>
    <t>３　担当技術者の能力</t>
    <rPh sb="2" eb="4">
      <t>タントウ</t>
    </rPh>
    <rPh sb="4" eb="7">
      <t>ギジュツシャ</t>
    </rPh>
    <rPh sb="8" eb="10">
      <t>ノウリョク</t>
    </rPh>
    <phoneticPr fontId="3"/>
  </si>
  <si>
    <t>合計</t>
    <rPh sb="0" eb="2">
      <t>ゴウケイ</t>
    </rPh>
    <phoneticPr fontId="3"/>
  </si>
  <si>
    <t>※合計が最低値の技術者で評価する。</t>
    <rPh sb="1" eb="3">
      <t>ゴウケイ</t>
    </rPh>
    <rPh sb="4" eb="6">
      <t>サイテイ</t>
    </rPh>
    <rPh sb="6" eb="7">
      <t>チ</t>
    </rPh>
    <rPh sb="8" eb="11">
      <t>ギジュツシャ</t>
    </rPh>
    <rPh sb="12" eb="14">
      <t>ヒョウカ</t>
    </rPh>
    <phoneticPr fontId="3"/>
  </si>
  <si>
    <t>加盟団体</t>
    <rPh sb="0" eb="2">
      <t>カメイ</t>
    </rPh>
    <rPh sb="2" eb="4">
      <t>ダンタイ</t>
    </rPh>
    <phoneticPr fontId="3"/>
  </si>
  <si>
    <t>建設コンサルタンツ協会</t>
    <rPh sb="0" eb="2">
      <t>ケンセツ</t>
    </rPh>
    <rPh sb="9" eb="11">
      <t>キョウカイ</t>
    </rPh>
    <phoneticPr fontId="3"/>
  </si>
  <si>
    <t>日本技術士会</t>
    <rPh sb="0" eb="2">
      <t>ニホン</t>
    </rPh>
    <rPh sb="2" eb="4">
      <t>ギジュツ</t>
    </rPh>
    <rPh sb="4" eb="5">
      <t>シ</t>
    </rPh>
    <rPh sb="5" eb="6">
      <t>カイ</t>
    </rPh>
    <phoneticPr fontId="3"/>
  </si>
  <si>
    <t>空気調和・衛生工学会</t>
    <rPh sb="0" eb="2">
      <t>クウキ</t>
    </rPh>
    <rPh sb="2" eb="4">
      <t>チョウワ</t>
    </rPh>
    <rPh sb="5" eb="7">
      <t>エイセイ</t>
    </rPh>
    <rPh sb="7" eb="9">
      <t>コウガク</t>
    </rPh>
    <rPh sb="9" eb="10">
      <t>カイ</t>
    </rPh>
    <phoneticPr fontId="3"/>
  </si>
  <si>
    <t>地盤工学会</t>
    <rPh sb="0" eb="2">
      <t>ジバン</t>
    </rPh>
    <rPh sb="2" eb="4">
      <t>コウガク</t>
    </rPh>
    <rPh sb="4" eb="5">
      <t>カイ</t>
    </rPh>
    <phoneticPr fontId="3"/>
  </si>
  <si>
    <t>全国上下水道コンサルタント協会</t>
    <rPh sb="0" eb="2">
      <t>ゼンコク</t>
    </rPh>
    <rPh sb="2" eb="3">
      <t>ジョウ</t>
    </rPh>
    <rPh sb="3" eb="5">
      <t>ゲスイ</t>
    </rPh>
    <rPh sb="5" eb="6">
      <t>ドウ</t>
    </rPh>
    <rPh sb="13" eb="15">
      <t>キョウカイ</t>
    </rPh>
    <phoneticPr fontId="3"/>
  </si>
  <si>
    <t>森林・自然環境技術者教育会</t>
    <rPh sb="0" eb="2">
      <t>シンリン</t>
    </rPh>
    <rPh sb="3" eb="5">
      <t>シゼン</t>
    </rPh>
    <rPh sb="5" eb="7">
      <t>カンキョウ</t>
    </rPh>
    <rPh sb="7" eb="10">
      <t>ギジュツシャ</t>
    </rPh>
    <rPh sb="10" eb="12">
      <t>キョウイク</t>
    </rPh>
    <rPh sb="12" eb="13">
      <t>カイ</t>
    </rPh>
    <phoneticPr fontId="3"/>
  </si>
  <si>
    <t>全国測量設計業協会連合会</t>
    <rPh sb="0" eb="2">
      <t>ゼンコク</t>
    </rPh>
    <rPh sb="2" eb="4">
      <t>ソクリョウ</t>
    </rPh>
    <rPh sb="4" eb="6">
      <t>セッケイ</t>
    </rPh>
    <rPh sb="6" eb="7">
      <t>ギョウ</t>
    </rPh>
    <rPh sb="7" eb="9">
      <t>キョウカイ</t>
    </rPh>
    <rPh sb="9" eb="12">
      <t>レンゴウカイ</t>
    </rPh>
    <phoneticPr fontId="3"/>
  </si>
  <si>
    <t>全国土木施工管理技士会連合会</t>
    <rPh sb="0" eb="2">
      <t>ゼンコク</t>
    </rPh>
    <rPh sb="2" eb="4">
      <t>ドボク</t>
    </rPh>
    <rPh sb="4" eb="6">
      <t>セコウ</t>
    </rPh>
    <rPh sb="6" eb="8">
      <t>カンリ</t>
    </rPh>
    <rPh sb="8" eb="10">
      <t>ギシ</t>
    </rPh>
    <rPh sb="10" eb="11">
      <t>カイ</t>
    </rPh>
    <rPh sb="11" eb="14">
      <t>レンゴウカイ</t>
    </rPh>
    <phoneticPr fontId="3"/>
  </si>
  <si>
    <t>土木学会</t>
    <rPh sb="0" eb="2">
      <t>ドボク</t>
    </rPh>
    <rPh sb="2" eb="4">
      <t>ガッカイ</t>
    </rPh>
    <phoneticPr fontId="3"/>
  </si>
  <si>
    <t>土質・地質技術者生涯学習協議会</t>
    <rPh sb="0" eb="2">
      <t>ドシツ</t>
    </rPh>
    <rPh sb="3" eb="5">
      <t>チシツ</t>
    </rPh>
    <rPh sb="5" eb="8">
      <t>ギジュツシャ</t>
    </rPh>
    <rPh sb="8" eb="10">
      <t>ショウガイ</t>
    </rPh>
    <rPh sb="10" eb="12">
      <t>ガクシュウ</t>
    </rPh>
    <rPh sb="12" eb="15">
      <t>キョウギカイ</t>
    </rPh>
    <phoneticPr fontId="3"/>
  </si>
  <si>
    <t>日本環境アセスメント協会</t>
    <rPh sb="0" eb="2">
      <t>ニホン</t>
    </rPh>
    <rPh sb="2" eb="4">
      <t>カンキョウ</t>
    </rPh>
    <rPh sb="10" eb="12">
      <t>キョウカイ</t>
    </rPh>
    <phoneticPr fontId="3"/>
  </si>
  <si>
    <t>日本コンクリート工学会</t>
    <rPh sb="0" eb="2">
      <t>ニホン</t>
    </rPh>
    <rPh sb="8" eb="10">
      <t>コウガク</t>
    </rPh>
    <rPh sb="10" eb="11">
      <t>カイ</t>
    </rPh>
    <phoneticPr fontId="3"/>
  </si>
  <si>
    <t>日本建築士会連合会</t>
    <rPh sb="0" eb="2">
      <t>ニホン</t>
    </rPh>
    <rPh sb="2" eb="4">
      <t>ケンチク</t>
    </rPh>
    <rPh sb="4" eb="5">
      <t>シ</t>
    </rPh>
    <rPh sb="5" eb="6">
      <t>カイ</t>
    </rPh>
    <rPh sb="6" eb="9">
      <t>レンゴウカイ</t>
    </rPh>
    <phoneticPr fontId="3"/>
  </si>
  <si>
    <t>日本造園学会</t>
    <rPh sb="0" eb="2">
      <t>ニホン</t>
    </rPh>
    <rPh sb="2" eb="4">
      <t>ゾウエン</t>
    </rPh>
    <rPh sb="4" eb="5">
      <t>ガッカイ</t>
    </rPh>
    <rPh sb="5" eb="6">
      <t>カイ</t>
    </rPh>
    <phoneticPr fontId="3"/>
  </si>
  <si>
    <t>日本都市計画学会</t>
    <rPh sb="0" eb="2">
      <t>ニホン</t>
    </rPh>
    <rPh sb="2" eb="4">
      <t>トシ</t>
    </rPh>
    <rPh sb="4" eb="6">
      <t>ケイカク</t>
    </rPh>
    <rPh sb="6" eb="8">
      <t>ガッカイ</t>
    </rPh>
    <phoneticPr fontId="3"/>
  </si>
  <si>
    <t>農業農村工学会</t>
    <rPh sb="0" eb="2">
      <t>ノウギョウ</t>
    </rPh>
    <rPh sb="2" eb="4">
      <t>ノウソン</t>
    </rPh>
    <rPh sb="4" eb="5">
      <t>コウ</t>
    </rPh>
    <rPh sb="5" eb="7">
      <t>ガッカイ</t>
    </rPh>
    <phoneticPr fontId="3"/>
  </si>
  <si>
    <t>保有資格</t>
  </si>
  <si>
    <t>　</t>
    <phoneticPr fontId="3"/>
  </si>
  <si>
    <t>～</t>
    <phoneticPr fontId="3"/>
  </si>
  <si>
    <t>担当技術者及び照査技術者ともに複数配置</t>
  </si>
  <si>
    <t>担当技術者又は照査技術者が複数配置</t>
  </si>
  <si>
    <t>上記以外</t>
  </si>
  <si>
    <t>自己採点表（簡易型）</t>
    <rPh sb="0" eb="2">
      <t>ジコ</t>
    </rPh>
    <rPh sb="2" eb="4">
      <t>サイテン</t>
    </rPh>
    <rPh sb="4" eb="5">
      <t>ヒョウ</t>
    </rPh>
    <rPh sb="6" eb="8">
      <t>カンイ</t>
    </rPh>
    <rPh sb="8" eb="9">
      <t>ガタ</t>
    </rPh>
    <phoneticPr fontId="3"/>
  </si>
  <si>
    <t>管理技術者が複数提出された場合の比較表</t>
    <rPh sb="0" eb="2">
      <t>カンリ</t>
    </rPh>
    <rPh sb="2" eb="5">
      <t>ギジュツシャ</t>
    </rPh>
    <rPh sb="6" eb="8">
      <t>フクスウ</t>
    </rPh>
    <rPh sb="8" eb="10">
      <t>テイシュツ</t>
    </rPh>
    <rPh sb="13" eb="15">
      <t>バアイ</t>
    </rPh>
    <rPh sb="16" eb="18">
      <t>ヒカク</t>
    </rPh>
    <rPh sb="18" eb="19">
      <t>ヒョウ</t>
    </rPh>
    <phoneticPr fontId="3"/>
  </si>
  <si>
    <r>
      <t xml:space="preserve">得点
</t>
    </r>
    <r>
      <rPr>
        <sz val="8"/>
        <rFont val="HG丸ｺﾞｼｯｸM-PRO"/>
        <family val="3"/>
        <charset val="128"/>
      </rPr>
      <t>(自己採点)</t>
    </r>
    <rPh sb="0" eb="2">
      <t>トクテン</t>
    </rPh>
    <rPh sb="4" eb="6">
      <t>ジコ</t>
    </rPh>
    <rPh sb="6" eb="8">
      <t>サイテン</t>
    </rPh>
    <phoneticPr fontId="3"/>
  </si>
  <si>
    <t>自己採点の算出に利用してください。
入力内容や計算結果に間違いがないか必ず確認を行ってください。</t>
    <rPh sb="0" eb="2">
      <t>ジコ</t>
    </rPh>
    <rPh sb="2" eb="4">
      <t>サイテン</t>
    </rPh>
    <rPh sb="5" eb="7">
      <t>サンシュツ</t>
    </rPh>
    <rPh sb="8" eb="10">
      <t>リヨウ</t>
    </rPh>
    <rPh sb="23" eb="25">
      <t>ケイサン</t>
    </rPh>
    <rPh sb="25" eb="27">
      <t>ケッカ</t>
    </rPh>
    <rPh sb="28" eb="30">
      <t>マチガ</t>
    </rPh>
    <rPh sb="35" eb="36">
      <t>カナラ</t>
    </rPh>
    <rPh sb="37" eb="39">
      <t>カクニン</t>
    </rPh>
    <rPh sb="40" eb="41">
      <t>オコナ</t>
    </rPh>
    <phoneticPr fontId="3"/>
  </si>
  <si>
    <t>自己採点合計</t>
    <rPh sb="0" eb="2">
      <t>ジコ</t>
    </rPh>
    <rPh sb="2" eb="4">
      <t>サイテン</t>
    </rPh>
    <rPh sb="4" eb="6">
      <t>ゴウケイ</t>
    </rPh>
    <phoneticPr fontId="3"/>
  </si>
  <si>
    <t>様式第２－２号用</t>
    <rPh sb="0" eb="2">
      <t>ヨウシキ</t>
    </rPh>
    <rPh sb="2" eb="3">
      <t>ダイ</t>
    </rPh>
    <rPh sb="6" eb="7">
      <t>ゴウ</t>
    </rPh>
    <rPh sb="7" eb="8">
      <t>ヨウ</t>
    </rPh>
    <phoneticPr fontId="3"/>
  </si>
  <si>
    <t>建設業振興基金</t>
    <rPh sb="0" eb="2">
      <t>ケンセツ</t>
    </rPh>
    <rPh sb="2" eb="3">
      <t>ギョウ</t>
    </rPh>
    <rPh sb="3" eb="5">
      <t>シンコウ</t>
    </rPh>
    <rPh sb="5" eb="7">
      <t>キキン</t>
    </rPh>
    <phoneticPr fontId="3"/>
  </si>
  <si>
    <t>交通工学研究会</t>
    <rPh sb="0" eb="2">
      <t>コウツウ</t>
    </rPh>
    <rPh sb="2" eb="4">
      <t>コウガク</t>
    </rPh>
    <rPh sb="4" eb="7">
      <t>ケンキュウカイ</t>
    </rPh>
    <phoneticPr fontId="3"/>
  </si>
  <si>
    <t>優秀建設技術者表彰の実績あり</t>
    <rPh sb="0" eb="2">
      <t>ユウシュウ</t>
    </rPh>
    <rPh sb="2" eb="4">
      <t>ケンセツ</t>
    </rPh>
    <rPh sb="4" eb="7">
      <t>ギジュツシャ</t>
    </rPh>
    <rPh sb="7" eb="9">
      <t>ヒョウショウ</t>
    </rPh>
    <rPh sb="10" eb="12">
      <t>ジッセキ</t>
    </rPh>
    <phoneticPr fontId="3"/>
  </si>
  <si>
    <t>優良業務表彰の実績あり</t>
    <rPh sb="0" eb="2">
      <t>ユウリョウ</t>
    </rPh>
    <rPh sb="2" eb="4">
      <t>ギョウム</t>
    </rPh>
    <rPh sb="4" eb="6">
      <t>ヒョウショウ</t>
    </rPh>
    <rPh sb="7" eb="9">
      <t>ジッセキ</t>
    </rPh>
    <phoneticPr fontId="3"/>
  </si>
  <si>
    <t>表彰の実績なし</t>
    <rPh sb="0" eb="2">
      <t>ヒョウショウ</t>
    </rPh>
    <rPh sb="3" eb="5">
      <t>ジッセキ</t>
    </rPh>
    <phoneticPr fontId="3"/>
  </si>
  <si>
    <t>全日本建設技術協会</t>
    <rPh sb="0" eb="3">
      <t>ゼンニッポン</t>
    </rPh>
    <rPh sb="3" eb="5">
      <t>ケンセツ</t>
    </rPh>
    <rPh sb="5" eb="7">
      <t>ギジュツ</t>
    </rPh>
    <rPh sb="7" eb="9">
      <t>キョウカイ</t>
    </rPh>
    <phoneticPr fontId="3"/>
  </si>
  <si>
    <t>優秀建設技術者表彰</t>
    <rPh sb="0" eb="2">
      <t>ユウシュウ</t>
    </rPh>
    <rPh sb="2" eb="4">
      <t>ケンセツ</t>
    </rPh>
    <rPh sb="4" eb="6">
      <t>ギジュツ</t>
    </rPh>
    <rPh sb="6" eb="7">
      <t>シャ</t>
    </rPh>
    <rPh sb="7" eb="9">
      <t>ヒョウショウ</t>
    </rPh>
    <phoneticPr fontId="3"/>
  </si>
  <si>
    <t>広島高速道路公社等の表彰の実績あり</t>
    <rPh sb="0" eb="2">
      <t>ヒロシマ</t>
    </rPh>
    <rPh sb="2" eb="4">
      <t>コウソク</t>
    </rPh>
    <rPh sb="4" eb="6">
      <t>ドウロ</t>
    </rPh>
    <rPh sb="6" eb="8">
      <t>コウシャ</t>
    </rPh>
    <rPh sb="8" eb="9">
      <t>トウ</t>
    </rPh>
    <rPh sb="10" eb="12">
      <t>ヒョウショウ</t>
    </rPh>
    <rPh sb="13" eb="15">
      <t>ジッセキ</t>
    </rPh>
    <phoneticPr fontId="3"/>
  </si>
  <si>
    <t>上記以外の表彰の実績あり</t>
    <rPh sb="2" eb="4">
      <t>イガイ</t>
    </rPh>
    <rPh sb="5" eb="7">
      <t>ヒョウショウ</t>
    </rPh>
    <rPh sb="8" eb="10">
      <t>ジッセキ</t>
    </rPh>
    <phoneticPr fontId="3"/>
  </si>
  <si>
    <r>
      <t>※</t>
    </r>
    <r>
      <rPr>
        <sz val="9"/>
        <color indexed="10"/>
        <rFont val="HGMaruGothicMPRO"/>
        <family val="3"/>
        <charset val="128"/>
      </rPr>
      <t>赤字</t>
    </r>
    <r>
      <rPr>
        <sz val="9"/>
        <rFont val="HGMaruGothicMPRO"/>
        <family val="3"/>
        <charset val="128"/>
      </rPr>
      <t>箇所は自動計算</t>
    </r>
    <rPh sb="1" eb="3">
      <t>アカジ</t>
    </rPh>
    <rPh sb="3" eb="5">
      <t>カショ</t>
    </rPh>
    <rPh sb="6" eb="8">
      <t>ジドウ</t>
    </rPh>
    <rPh sb="8" eb="10">
      <t>ケイサン</t>
    </rPh>
    <phoneticPr fontId="3"/>
  </si>
  <si>
    <t>令和元年度以降に管理技術者としての実績あり</t>
    <rPh sb="0" eb="2">
      <t>レイワ</t>
    </rPh>
    <rPh sb="2" eb="3">
      <t>ゲン</t>
    </rPh>
    <rPh sb="3" eb="5">
      <t>ネンド</t>
    </rPh>
    <rPh sb="5" eb="7">
      <t>イコウ</t>
    </rPh>
    <phoneticPr fontId="3"/>
  </si>
  <si>
    <t>平成26年度～平成30年度以降に管理技術者としての実績あり</t>
    <rPh sb="0" eb="2">
      <t>ヘイセイ</t>
    </rPh>
    <rPh sb="4" eb="6">
      <t>ネンド</t>
    </rPh>
    <rPh sb="7" eb="9">
      <t>ヘイセイ</t>
    </rPh>
    <rPh sb="11" eb="13">
      <t>ネンド</t>
    </rPh>
    <rPh sb="13" eb="15">
      <t>イコウ</t>
    </rPh>
    <phoneticPr fontId="3"/>
  </si>
  <si>
    <t>国土交通省登録資格（施設分野：橋梁-業務：計画・調査・設計）を有する</t>
    <rPh sb="15" eb="17">
      <t>キョウリョウ</t>
    </rPh>
    <phoneticPr fontId="3"/>
  </si>
  <si>
    <t>技術士（総合技術監理部門：建設－鋼構造及びコンクリート、又は建設部門：鋼構造及びコンクリート）又は土木学会認定技術者（特別上級土木技術者（鋼・コンクリート））を有する</t>
    <rPh sb="8" eb="10">
      <t>カンリ</t>
    </rPh>
    <rPh sb="16" eb="19">
      <t>コウコウゾウ</t>
    </rPh>
    <rPh sb="19" eb="20">
      <t>オヨ</t>
    </rPh>
    <rPh sb="35" eb="38">
      <t>コウコウゾウ</t>
    </rPh>
    <rPh sb="38" eb="39">
      <t>オヨ</t>
    </rPh>
    <rPh sb="69" eb="70">
      <t>ハガネ</t>
    </rPh>
    <phoneticPr fontId="3"/>
  </si>
  <si>
    <t>技術士（総合技術監理部門：建設－鋼構造及びコンクリート、又は建設部門：鋼構造及びコンクリート）を有する</t>
    <rPh sb="8" eb="10">
      <t>カンリ</t>
    </rPh>
    <phoneticPr fontId="3"/>
  </si>
  <si>
    <r>
      <rPr>
        <sz val="9"/>
        <color rgb="FFFF0000"/>
        <rFont val="HG丸ｺﾞｼｯｸM-PRO"/>
        <family val="3"/>
        <charset val="128"/>
      </rPr>
      <t>令和3年度以降</t>
    </r>
    <r>
      <rPr>
        <sz val="9"/>
        <rFont val="HG丸ｺﾞｼｯｸM-PRO"/>
        <family val="3"/>
        <charset val="128"/>
      </rPr>
      <t>の同種業務3件の業務成績評定の平均点
同種業務：</t>
    </r>
    <r>
      <rPr>
        <sz val="9"/>
        <color rgb="FFFF0000"/>
        <rFont val="HG丸ｺﾞｼｯｸM-PRO"/>
        <family val="3"/>
        <charset val="128"/>
      </rPr>
      <t>高規格幹線道路又は地域高規格道路における道路橋に係る橋梁基本（予備・概略）又は橋梁実施（詳細）設計業務</t>
    </r>
    <rPh sb="0" eb="2">
      <t>レイワ</t>
    </rPh>
    <rPh sb="26" eb="28">
      <t>ドウシュ</t>
    </rPh>
    <rPh sb="28" eb="30">
      <t>ギョウム</t>
    </rPh>
    <rPh sb="31" eb="32">
      <t>コウ</t>
    </rPh>
    <rPh sb="32" eb="34">
      <t>キカク</t>
    </rPh>
    <rPh sb="34" eb="36">
      <t>カンセン</t>
    </rPh>
    <rPh sb="36" eb="38">
      <t>ドウロ</t>
    </rPh>
    <rPh sb="38" eb="39">
      <t>マタ</t>
    </rPh>
    <rPh sb="40" eb="47">
      <t>チイキコウキカクドウロ</t>
    </rPh>
    <rPh sb="51" eb="53">
      <t>ドウロ</t>
    </rPh>
    <rPh sb="53" eb="54">
      <t>キョウ</t>
    </rPh>
    <rPh sb="55" eb="56">
      <t>カカ</t>
    </rPh>
    <rPh sb="57" eb="59">
      <t>キョウリョウ</t>
    </rPh>
    <rPh sb="59" eb="61">
      <t>キホン</t>
    </rPh>
    <rPh sb="62" eb="64">
      <t>ヨビ</t>
    </rPh>
    <rPh sb="65" eb="67">
      <t>ガイリャク</t>
    </rPh>
    <rPh sb="68" eb="69">
      <t>マタ</t>
    </rPh>
    <rPh sb="70" eb="72">
      <t>キョウリョウ</t>
    </rPh>
    <rPh sb="72" eb="74">
      <t>ジッシ</t>
    </rPh>
    <rPh sb="75" eb="77">
      <t>ショウサイ</t>
    </rPh>
    <rPh sb="78" eb="80">
      <t>セッケイ</t>
    </rPh>
    <rPh sb="80" eb="82">
      <t>ギョウム</t>
    </rPh>
    <phoneticPr fontId="3"/>
  </si>
  <si>
    <r>
      <rPr>
        <sz val="9"/>
        <color rgb="FFFF0000"/>
        <rFont val="HG丸ｺﾞｼｯｸM-PRO"/>
        <family val="3"/>
        <charset val="128"/>
      </rPr>
      <t>令和3年度以降</t>
    </r>
    <r>
      <rPr>
        <sz val="9"/>
        <rFont val="HG丸ｺﾞｼｯｸM-PRO"/>
        <family val="3"/>
        <charset val="128"/>
      </rPr>
      <t>の同業務分野での優良業務表彰等の有無
同業務分野：</t>
    </r>
    <r>
      <rPr>
        <sz val="9"/>
        <color rgb="FFFF0000"/>
        <rFont val="HG丸ｺﾞｼｯｸM-PRO"/>
        <family val="3"/>
        <charset val="128"/>
      </rPr>
      <t>土木関係建設コンサルタント</t>
    </r>
    <rPh sb="0" eb="2">
      <t>レイワ</t>
    </rPh>
    <rPh sb="11" eb="13">
      <t>ブンヤ</t>
    </rPh>
    <rPh sb="15" eb="17">
      <t>ユウリョウ</t>
    </rPh>
    <rPh sb="17" eb="19">
      <t>ギョウム</t>
    </rPh>
    <rPh sb="19" eb="21">
      <t>ヒョウショウ</t>
    </rPh>
    <rPh sb="21" eb="22">
      <t>トウ</t>
    </rPh>
    <rPh sb="23" eb="25">
      <t>ウム</t>
    </rPh>
    <rPh sb="26" eb="27">
      <t>ドウ</t>
    </rPh>
    <rPh sb="27" eb="29">
      <t>ギョウム</t>
    </rPh>
    <rPh sb="29" eb="31">
      <t>ブンヤ</t>
    </rPh>
    <rPh sb="32" eb="34">
      <t>ドボク</t>
    </rPh>
    <rPh sb="34" eb="36">
      <t>カンケイ</t>
    </rPh>
    <rPh sb="36" eb="38">
      <t>ケンセツ</t>
    </rPh>
    <phoneticPr fontId="3"/>
  </si>
  <si>
    <r>
      <t>業務実施及び照査体制
業務分野：</t>
    </r>
    <r>
      <rPr>
        <sz val="9"/>
        <color rgb="FFFF0000"/>
        <rFont val="HG丸ｺﾞｼｯｸM-PRO"/>
        <family val="3"/>
        <charset val="128"/>
      </rPr>
      <t>土木関係建設コンサルタント</t>
    </r>
    <rPh sb="11" eb="13">
      <t>ギョウム</t>
    </rPh>
    <rPh sb="13" eb="15">
      <t>ブンヤ</t>
    </rPh>
    <phoneticPr fontId="3"/>
  </si>
  <si>
    <r>
      <rPr>
        <sz val="9"/>
        <color rgb="FFFF0000"/>
        <rFont val="HG丸ｺﾞｼｯｸM-PRO"/>
        <family val="3"/>
        <charset val="128"/>
      </rPr>
      <t>令和5年度の</t>
    </r>
    <r>
      <rPr>
        <sz val="9"/>
        <rFont val="HG丸ｺﾞｼｯｸM-PRO"/>
        <family val="3"/>
        <charset val="128"/>
      </rPr>
      <t xml:space="preserve">
継続教育（CPD）の取組み</t>
    </r>
    <rPh sb="0" eb="2">
      <t>レイワ</t>
    </rPh>
    <rPh sb="3" eb="5">
      <t>ネンド</t>
    </rPh>
    <phoneticPr fontId="3"/>
  </si>
  <si>
    <r>
      <rPr>
        <sz val="9"/>
        <color rgb="FFFF0000"/>
        <rFont val="HG丸ｺﾞｼｯｸM-PRO"/>
        <family val="3"/>
        <charset val="128"/>
      </rPr>
      <t>平成26年度以降</t>
    </r>
    <r>
      <rPr>
        <sz val="9"/>
        <rFont val="HG丸ｺﾞｼｯｸM-PRO"/>
        <family val="3"/>
        <charset val="128"/>
      </rPr>
      <t>の同種業務の実績
同種業務：</t>
    </r>
    <r>
      <rPr>
        <sz val="9"/>
        <color rgb="FFFF0000"/>
        <rFont val="HG丸ｺﾞｼｯｸM-PRO"/>
        <family val="3"/>
        <charset val="128"/>
      </rPr>
      <t>高規格幹線道路又は地域高規格道路における道路橋に係る橋梁基本（予備・概略）又は橋梁実施（詳細）設計業務</t>
    </r>
    <phoneticPr fontId="3"/>
  </si>
  <si>
    <r>
      <rPr>
        <sz val="9"/>
        <color rgb="FFFF0000"/>
        <rFont val="HG丸ｺﾞｼｯｸM-PRO"/>
        <family val="3"/>
        <charset val="128"/>
      </rPr>
      <t>令和3年度以降</t>
    </r>
    <r>
      <rPr>
        <sz val="9"/>
        <rFont val="HG丸ｺﾞｼｯｸM-PRO"/>
        <family val="3"/>
        <charset val="128"/>
      </rPr>
      <t>の同業務分野（部門）3件の業務成績評定の平均点
業務分野（部門）：</t>
    </r>
    <r>
      <rPr>
        <sz val="9"/>
        <color rgb="FFFF0000"/>
        <rFont val="HG丸ｺﾞｼｯｸM-PRO"/>
        <family val="3"/>
        <charset val="128"/>
      </rPr>
      <t>土木関係建設コンサルタント（鋼構造及びコンクリート）</t>
    </r>
    <rPh sb="0" eb="2">
      <t>レイワ</t>
    </rPh>
    <rPh sb="54" eb="57">
      <t>コウコウゾウ</t>
    </rPh>
    <rPh sb="57" eb="58">
      <t>オヨ</t>
    </rPh>
    <phoneticPr fontId="3"/>
  </si>
  <si>
    <r>
      <t>令和2年度以降の同業務分野での優秀建設技術者表彰等の有無
同業務分野：</t>
    </r>
    <r>
      <rPr>
        <sz val="9"/>
        <color rgb="FFFF0000"/>
        <rFont val="HG丸ｺﾞｼｯｸM-PRO"/>
        <family val="3"/>
        <charset val="128"/>
      </rPr>
      <t>土木関係建設コンサルタント</t>
    </r>
    <rPh sb="0" eb="2">
      <t>レイワ</t>
    </rPh>
    <rPh sb="3" eb="5">
      <t>ネンド</t>
    </rPh>
    <rPh sb="4" eb="5">
      <t>ガンネン</t>
    </rPh>
    <rPh sb="5" eb="7">
      <t>イコウ</t>
    </rPh>
    <rPh sb="8" eb="11">
      <t>ドウギョウム</t>
    </rPh>
    <rPh sb="11" eb="13">
      <t>ブンヤ</t>
    </rPh>
    <rPh sb="15" eb="17">
      <t>ユウシュウ</t>
    </rPh>
    <rPh sb="17" eb="19">
      <t>ケンセツ</t>
    </rPh>
    <rPh sb="19" eb="22">
      <t>ギジュツシャ</t>
    </rPh>
    <rPh sb="22" eb="24">
      <t>ヒョウショウ</t>
    </rPh>
    <rPh sb="24" eb="25">
      <t>トウ</t>
    </rPh>
    <rPh sb="26" eb="28">
      <t>ウム</t>
    </rPh>
    <rPh sb="29" eb="32">
      <t>ドウギョウム</t>
    </rPh>
    <rPh sb="32" eb="34">
      <t>ブンヤ</t>
    </rPh>
    <phoneticPr fontId="3"/>
  </si>
  <si>
    <r>
      <rPr>
        <sz val="9"/>
        <color rgb="FFFF0000"/>
        <rFont val="HG丸ｺﾞｼｯｸM-PRO"/>
        <family val="3"/>
        <charset val="128"/>
      </rPr>
      <t>令和5年度</t>
    </r>
    <r>
      <rPr>
        <sz val="9"/>
        <rFont val="HG丸ｺﾞｼｯｸM-PRO"/>
        <family val="3"/>
        <charset val="128"/>
      </rPr>
      <t>の
継続教育（CPD）の取組み</t>
    </r>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</si>
</sst>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 総合順位：&quot;#0&quot;位&quot;"/>
    <numFmt numFmtId="177" formatCode="&quot;○ 技術評価：&quot;#0&quot;位&quot;"/>
    <numFmt numFmtId="178" formatCode="&quot;○ 入札価格：&quot;#0&quot;位&quot;"/>
    <numFmt numFmtId="179" formatCode="0.0"/>
    <numFmt numFmtId="180" formatCode="0.0_ "/>
    <numFmt numFmtId="181" formatCode="&quot;(2.0 × ( &quot;#0.0&quot; － 25 ) ／ 25 ) ＝&quot;"/>
    <numFmt numFmtId="182" formatCode="d&quot;¥&quot;&quot;¥&quot;\.mmm&quot;¥&quot;&quot;¥&quot;\.yy"/>
  </numFmts>
  <fonts count="29">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9"/>
      <name val="HG丸ｺﾞｼｯｸM-PRO"/>
      <family val="3"/>
      <charset val="128"/>
    </font>
    <font>
      <sz val="10"/>
      <name val="HG丸ｺﾞｼｯｸM-PRO"/>
      <family val="3"/>
      <charset val="128"/>
    </font>
    <font>
      <sz val="12"/>
      <name val="HG丸ｺﾞｼｯｸM-PRO"/>
      <family val="3"/>
      <charset val="128"/>
    </font>
    <font>
      <sz val="9"/>
      <color indexed="10"/>
      <name val="HG丸ｺﾞｼｯｸM-PRO"/>
      <family val="3"/>
      <charset val="128"/>
    </font>
    <font>
      <sz val="9"/>
      <color indexed="12"/>
      <name val="HG丸ｺﾞｼｯｸM-PRO"/>
      <family val="3"/>
      <charset val="128"/>
    </font>
    <font>
      <sz val="11"/>
      <name val="HG丸ｺﾞｼｯｸM-PRO"/>
      <family val="3"/>
      <charset val="128"/>
    </font>
    <font>
      <b/>
      <sz val="9"/>
      <name val="HG丸ｺﾞｼｯｸM-PRO"/>
      <family val="3"/>
      <charset val="128"/>
    </font>
    <font>
      <sz val="11"/>
      <color indexed="8"/>
      <name val="ＭＳ Ｐゴシック"/>
      <family val="3"/>
      <charset val="128"/>
    </font>
    <font>
      <b/>
      <sz val="9"/>
      <color indexed="81"/>
      <name val="ＭＳ Ｐゴシック"/>
      <family val="3"/>
      <charset val="128"/>
    </font>
    <font>
      <b/>
      <sz val="12"/>
      <name val="Arial"/>
      <family val="2"/>
    </font>
    <font>
      <sz val="36"/>
      <name val="HG丸ｺﾞｼｯｸM-PRO"/>
      <family val="3"/>
      <charset val="128"/>
    </font>
    <font>
      <sz val="24"/>
      <name val="HG丸ｺﾞｼｯｸM-PRO"/>
      <family val="3"/>
      <charset val="128"/>
    </font>
    <font>
      <sz val="18"/>
      <name val="HG丸ｺﾞｼｯｸM-PRO"/>
      <family val="3"/>
      <charset val="128"/>
    </font>
    <font>
      <sz val="9"/>
      <color indexed="8"/>
      <name val="HG丸ｺﾞｼｯｸM-PRO"/>
      <family val="3"/>
      <charset val="128"/>
    </font>
    <font>
      <sz val="8"/>
      <name val="HG丸ｺﾞｼｯｸM-PRO"/>
      <family val="3"/>
      <charset val="128"/>
    </font>
    <font>
      <sz val="9"/>
      <color theme="0"/>
      <name val="HG丸ｺﾞｼｯｸM-PRO"/>
      <family val="3"/>
      <charset val="128"/>
    </font>
    <font>
      <sz val="12"/>
      <color rgb="FFFF0000"/>
      <name val="HG丸ｺﾞｼｯｸM-PRO"/>
      <family val="3"/>
      <charset val="128"/>
    </font>
    <font>
      <sz val="11"/>
      <name val="ＭＳ Ｐゴシック"/>
      <family val="3"/>
      <charset val="128"/>
      <scheme val="minor"/>
    </font>
    <font>
      <i/>
      <sz val="9"/>
      <color rgb="FFFF0000"/>
      <name val="HG丸ｺﾞｼｯｸM-PRO"/>
      <family val="3"/>
      <charset val="128"/>
    </font>
    <font>
      <sz val="9"/>
      <name val="HGMaruGothicMPRO"/>
      <family val="2"/>
      <charset val="128"/>
    </font>
    <font>
      <sz val="9"/>
      <name val="HGMaruGothicMPRO"/>
      <family val="3"/>
      <charset val="128"/>
    </font>
    <font>
      <i/>
      <sz val="9"/>
      <color rgb="FFFF0000"/>
      <name val="HGMaruGothicMPRO"/>
      <family val="3"/>
      <charset val="128"/>
    </font>
    <font>
      <b/>
      <i/>
      <sz val="9"/>
      <color rgb="FFFF0000"/>
      <name val="HGMaruGothicMPRO"/>
      <family val="3"/>
      <charset val="128"/>
    </font>
    <font>
      <sz val="9"/>
      <color indexed="10"/>
      <name val="HGMaruGothicMPRO"/>
      <family val="3"/>
      <charset val="128"/>
    </font>
    <font>
      <sz val="9"/>
      <color rgb="FFFF0000"/>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5" tint="0.59999389629810485"/>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182" fontId="2" fillId="0" borderId="1">
      <alignment horizontal="right"/>
    </xf>
    <xf numFmtId="0" fontId="13" fillId="0" borderId="2" applyNumberFormat="0" applyAlignment="0" applyProtection="0">
      <alignment horizontal="left" vertical="center"/>
    </xf>
    <xf numFmtId="0" fontId="13" fillId="0" borderId="3">
      <alignment horizontal="left" vertical="center"/>
    </xf>
  </cellStyleXfs>
  <cellXfs count="185">
    <xf numFmtId="0" fontId="0" fillId="0" borderId="0" xfId="0"/>
    <xf numFmtId="0" fontId="4" fillId="0" borderId="0" xfId="0" applyFont="1" applyAlignment="1">
      <alignment vertical="center"/>
    </xf>
    <xf numFmtId="0" fontId="4" fillId="0" borderId="0" xfId="0" applyFont="1" applyAlignment="1" applyProtection="1">
      <alignment vertical="center"/>
      <protection locked="0"/>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9" fontId="4" fillId="0" borderId="4" xfId="0" applyNumberFormat="1" applyFont="1" applyBorder="1" applyAlignment="1">
      <alignment horizontal="center" vertical="center"/>
    </xf>
    <xf numFmtId="0" fontId="4" fillId="0" borderId="5" xfId="0" applyFont="1" applyBorder="1" applyAlignment="1" applyProtection="1">
      <alignment vertical="center"/>
      <protection locked="0"/>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pplyProtection="1">
      <alignment horizontal="right" vertical="center"/>
      <protection locked="0"/>
    </xf>
    <xf numFmtId="0" fontId="4" fillId="0" borderId="10" xfId="0" applyFont="1" applyBorder="1" applyAlignment="1" applyProtection="1">
      <alignment vertical="center"/>
      <protection locked="0"/>
    </xf>
    <xf numFmtId="0" fontId="4" fillId="2" borderId="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3" xfId="0" applyFont="1" applyFill="1" applyBorder="1" applyAlignment="1">
      <alignment horizontal="left" vertical="center" wrapText="1"/>
    </xf>
    <xf numFmtId="0" fontId="7" fillId="0" borderId="0" xfId="0" applyFont="1" applyAlignment="1">
      <alignment vertical="center"/>
    </xf>
    <xf numFmtId="0" fontId="7" fillId="0" borderId="0" xfId="0" applyFont="1" applyAlignment="1" applyProtection="1">
      <alignment vertical="center" shrinkToFit="1"/>
      <protection locked="0"/>
    </xf>
    <xf numFmtId="0" fontId="7" fillId="0" borderId="9" xfId="0" applyFont="1" applyBorder="1" applyAlignment="1" applyProtection="1">
      <alignment vertical="center" shrinkToFit="1"/>
      <protection locked="0"/>
    </xf>
    <xf numFmtId="0" fontId="4" fillId="2" borderId="0" xfId="0" applyFont="1" applyFill="1" applyAlignment="1">
      <alignment vertical="center"/>
    </xf>
    <xf numFmtId="0" fontId="4" fillId="0" borderId="18" xfId="0" applyFont="1" applyBorder="1" applyAlignment="1" applyProtection="1">
      <alignment vertical="center"/>
      <protection locked="0"/>
    </xf>
    <xf numFmtId="0" fontId="4" fillId="0" borderId="3" xfId="0" applyFont="1" applyBorder="1" applyAlignment="1">
      <alignment vertical="center"/>
    </xf>
    <xf numFmtId="0" fontId="4" fillId="0" borderId="4" xfId="0" applyFont="1" applyBorder="1" applyAlignment="1">
      <alignment vertical="center"/>
    </xf>
    <xf numFmtId="0" fontId="11" fillId="0" borderId="0" xfId="0" applyFont="1"/>
    <xf numFmtId="0" fontId="2" fillId="0" borderId="0" xfId="0" applyFont="1"/>
    <xf numFmtId="176" fontId="6" fillId="0" borderId="0" xfId="0" applyNumberFormat="1" applyFont="1" applyAlignment="1">
      <alignment horizontal="left" vertical="center"/>
    </xf>
    <xf numFmtId="177" fontId="5" fillId="0" borderId="0" xfId="0" applyNumberFormat="1" applyFont="1" applyAlignment="1">
      <alignment horizontal="left"/>
    </xf>
    <xf numFmtId="178" fontId="5" fillId="0" borderId="0" xfId="0" applyNumberFormat="1" applyFont="1" applyAlignment="1">
      <alignment horizontal="left"/>
    </xf>
    <xf numFmtId="0" fontId="5"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pplyProtection="1">
      <alignment horizontal="center" vertical="center"/>
      <protection locked="0"/>
    </xf>
    <xf numFmtId="179" fontId="4" fillId="0" borderId="4" xfId="0" applyNumberFormat="1" applyFont="1" applyBorder="1" applyAlignment="1">
      <alignment horizontal="center" textRotation="255"/>
    </xf>
    <xf numFmtId="0" fontId="19" fillId="0" borderId="5"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10" xfId="0" applyFont="1" applyBorder="1" applyAlignment="1" applyProtection="1">
      <alignment vertical="top"/>
      <protection locked="0"/>
    </xf>
    <xf numFmtId="0" fontId="19" fillId="0" borderId="8" xfId="0" applyFont="1" applyBorder="1" applyProtection="1">
      <protection locked="0"/>
    </xf>
    <xf numFmtId="0" fontId="19" fillId="0" borderId="10" xfId="0" applyFont="1" applyBorder="1" applyAlignment="1" applyProtection="1">
      <alignment vertical="center"/>
      <protection locked="0"/>
    </xf>
    <xf numFmtId="0" fontId="19" fillId="0" borderId="5" xfId="0" applyFont="1" applyBorder="1" applyProtection="1">
      <protection locked="0"/>
    </xf>
    <xf numFmtId="0" fontId="19" fillId="0" borderId="5" xfId="0" applyFont="1" applyBorder="1" applyAlignment="1" applyProtection="1">
      <alignment vertical="center"/>
      <protection locked="0"/>
    </xf>
    <xf numFmtId="0" fontId="19" fillId="0" borderId="8" xfId="0" applyFont="1" applyBorder="1" applyAlignment="1" applyProtection="1">
      <alignment horizontal="right" vertical="center"/>
      <protection locked="0"/>
    </xf>
    <xf numFmtId="0" fontId="4" fillId="0" borderId="6" xfId="0" applyFont="1" applyBorder="1" applyProtection="1">
      <protection locked="0"/>
    </xf>
    <xf numFmtId="0" fontId="4" fillId="0" borderId="11" xfId="0" applyFont="1" applyBorder="1" applyAlignment="1" applyProtection="1">
      <alignment vertical="center"/>
      <protection locked="0"/>
    </xf>
    <xf numFmtId="0" fontId="4" fillId="0" borderId="12" xfId="0" applyFont="1" applyBorder="1" applyAlignment="1" applyProtection="1">
      <alignment horizontal="left" vertical="center" shrinkToFit="1"/>
      <protection locked="0"/>
    </xf>
    <xf numFmtId="0" fontId="4" fillId="0" borderId="1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17" fillId="0" borderId="0" xfId="0" applyFont="1"/>
    <xf numFmtId="0" fontId="4" fillId="0" borderId="0" xfId="0" applyFont="1"/>
    <xf numFmtId="179" fontId="10"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6" fillId="0" borderId="0" xfId="0" applyFont="1" applyAlignment="1">
      <alignment horizontal="right" vertical="center"/>
    </xf>
    <xf numFmtId="0" fontId="6" fillId="0" borderId="0" xfId="0" applyFont="1" applyAlignment="1" applyProtection="1">
      <alignment horizontal="left" vertical="center"/>
      <protection locked="0"/>
    </xf>
    <xf numFmtId="0" fontId="20" fillId="0" borderId="0" xfId="0" applyFont="1" applyAlignment="1">
      <alignment vertical="center" wrapText="1"/>
    </xf>
    <xf numFmtId="0" fontId="6" fillId="0" borderId="6" xfId="0" applyFont="1" applyBorder="1" applyProtection="1">
      <protection locked="0"/>
    </xf>
    <xf numFmtId="0" fontId="9" fillId="0" borderId="6" xfId="0" applyFont="1" applyBorder="1" applyProtection="1">
      <protection locked="0"/>
    </xf>
    <xf numFmtId="0" fontId="21" fillId="0" borderId="6" xfId="0" applyFont="1" applyBorder="1" applyAlignment="1" applyProtection="1">
      <alignment horizontal="right"/>
      <protection locked="0"/>
    </xf>
    <xf numFmtId="0" fontId="4" fillId="0" borderId="0" xfId="0" applyFont="1" applyAlignment="1">
      <alignment vertical="top"/>
    </xf>
    <xf numFmtId="0" fontId="4" fillId="0" borderId="9" xfId="0" applyFont="1" applyBorder="1" applyAlignment="1">
      <alignment vertical="top"/>
    </xf>
    <xf numFmtId="0" fontId="19" fillId="0" borderId="8" xfId="0" applyFont="1" applyBorder="1" applyAlignment="1" applyProtection="1">
      <alignment vertical="top"/>
      <protection locked="0"/>
    </xf>
    <xf numFmtId="0" fontId="1" fillId="0" borderId="0" xfId="0" applyFont="1"/>
    <xf numFmtId="0" fontId="24" fillId="0" borderId="12" xfId="0" applyFont="1" applyBorder="1" applyAlignment="1" applyProtection="1">
      <alignment horizontal="left" vertical="center" shrinkToFit="1"/>
      <protection locked="0"/>
    </xf>
    <xf numFmtId="180" fontId="24" fillId="3" borderId="14" xfId="0" applyNumberFormat="1" applyFont="1" applyFill="1" applyBorder="1" applyAlignment="1" applyProtection="1">
      <alignment horizontal="center" vertical="center" shrinkToFit="1"/>
      <protection locked="0"/>
    </xf>
    <xf numFmtId="180" fontId="24" fillId="3" borderId="15" xfId="0" applyNumberFormat="1" applyFont="1" applyFill="1" applyBorder="1" applyAlignment="1" applyProtection="1">
      <alignment horizontal="center" vertical="center" shrinkToFit="1"/>
      <protection locked="0"/>
    </xf>
    <xf numFmtId="0" fontId="24" fillId="0" borderId="16" xfId="0" applyFont="1" applyBorder="1" applyAlignment="1" applyProtection="1">
      <alignment horizontal="left" vertical="center" shrinkToFit="1"/>
      <protection locked="0"/>
    </xf>
    <xf numFmtId="0" fontId="24" fillId="4" borderId="17" xfId="0" applyFont="1" applyFill="1" applyBorder="1" applyAlignment="1" applyProtection="1">
      <alignment horizontal="center" vertical="center" shrinkToFit="1"/>
      <protection locked="0"/>
    </xf>
    <xf numFmtId="0" fontId="24" fillId="0" borderId="0" xfId="0" applyFont="1" applyAlignment="1" applyProtection="1">
      <alignment vertical="center"/>
      <protection locked="0"/>
    </xf>
    <xf numFmtId="180" fontId="24" fillId="0" borderId="0" xfId="0" applyNumberFormat="1" applyFont="1" applyAlignment="1" applyProtection="1">
      <alignment horizontal="center" vertical="center"/>
      <protection locked="0"/>
    </xf>
    <xf numFmtId="0" fontId="4" fillId="0" borderId="0" xfId="0" applyFont="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13" xfId="0" applyFont="1" applyBorder="1" applyAlignment="1">
      <alignment horizontal="left" vertical="center" shrinkToFit="1"/>
    </xf>
    <xf numFmtId="0" fontId="4" fillId="0" borderId="0" xfId="0" applyFont="1" applyAlignment="1">
      <alignment horizontal="left" vertical="center" shrinkToFit="1"/>
    </xf>
    <xf numFmtId="0" fontId="4" fillId="0" borderId="0" xfId="0" applyFont="1" applyAlignment="1" applyProtection="1">
      <alignment vertical="center" shrinkToFit="1"/>
      <protection locked="0"/>
    </xf>
    <xf numFmtId="0" fontId="4" fillId="0" borderId="9" xfId="0" applyFont="1" applyBorder="1" applyAlignment="1" applyProtection="1">
      <alignment vertical="center" shrinkToFit="1"/>
      <protection locked="0"/>
    </xf>
    <xf numFmtId="180" fontId="26" fillId="4" borderId="43" xfId="0" applyNumberFormat="1" applyFont="1" applyFill="1" applyBorder="1" applyAlignment="1" applyProtection="1">
      <alignment horizontal="center" vertical="center"/>
      <protection locked="0"/>
    </xf>
    <xf numFmtId="180" fontId="26" fillId="4" borderId="44" xfId="0" applyNumberFormat="1" applyFont="1" applyFill="1" applyBorder="1" applyAlignment="1" applyProtection="1">
      <alignment horizontal="center" vertical="center"/>
      <protection locked="0"/>
    </xf>
    <xf numFmtId="180" fontId="26" fillId="4" borderId="45" xfId="0" applyNumberFormat="1" applyFont="1" applyFill="1" applyBorder="1" applyAlignment="1" applyProtection="1">
      <alignment horizontal="center" vertical="center"/>
      <protection locked="0"/>
    </xf>
    <xf numFmtId="180" fontId="26" fillId="4" borderId="46" xfId="0" applyNumberFormat="1" applyFont="1" applyFill="1" applyBorder="1" applyAlignment="1" applyProtection="1">
      <alignment horizontal="center" vertical="center"/>
      <protection locked="0"/>
    </xf>
    <xf numFmtId="180" fontId="26" fillId="4" borderId="47" xfId="0" applyNumberFormat="1" applyFont="1" applyFill="1" applyBorder="1" applyAlignment="1" applyProtection="1">
      <alignment horizontal="center" vertical="center"/>
      <protection locked="0"/>
    </xf>
    <xf numFmtId="180" fontId="26" fillId="4" borderId="3" xfId="0" applyNumberFormat="1" applyFont="1" applyFill="1" applyBorder="1" applyAlignment="1" applyProtection="1">
      <alignment horizontal="center" vertical="center"/>
      <protection locked="0"/>
    </xf>
    <xf numFmtId="180" fontId="26" fillId="4" borderId="48" xfId="0" applyNumberFormat="1" applyFont="1" applyFill="1" applyBorder="1" applyAlignment="1" applyProtection="1">
      <alignment horizontal="center" vertical="center"/>
      <protection locked="0"/>
    </xf>
    <xf numFmtId="0" fontId="4" fillId="0" borderId="0" xfId="0" applyFont="1" applyAlignment="1">
      <alignment vertical="center"/>
    </xf>
    <xf numFmtId="180" fontId="21" fillId="3" borderId="0" xfId="0" applyNumberFormat="1" applyFont="1" applyFill="1" applyAlignment="1" applyProtection="1">
      <alignment horizontal="center" shrinkToFit="1"/>
      <protection locked="0"/>
    </xf>
    <xf numFmtId="0" fontId="4" fillId="0" borderId="0" xfId="0" applyFont="1" applyAlignment="1" applyProtection="1">
      <alignment horizontal="left" vertical="center" wrapText="1" shrinkToFit="1"/>
      <protection locked="0"/>
    </xf>
    <xf numFmtId="0" fontId="4" fillId="0" borderId="9" xfId="0" applyFont="1" applyBorder="1" applyAlignment="1" applyProtection="1">
      <alignment horizontal="left" vertical="center" wrapText="1" shrinkToFit="1"/>
      <protection locked="0"/>
    </xf>
    <xf numFmtId="0" fontId="4" fillId="0" borderId="13" xfId="0" applyFont="1" applyBorder="1" applyAlignment="1">
      <alignment horizontal="left" vertical="center" shrinkToFit="1"/>
    </xf>
    <xf numFmtId="0" fontId="4" fillId="0" borderId="13"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center" shrinkToFit="1"/>
      <protection locked="0"/>
    </xf>
    <xf numFmtId="179" fontId="4" fillId="5" borderId="20" xfId="0" applyNumberFormat="1" applyFont="1" applyFill="1" applyBorder="1" applyAlignment="1">
      <alignment horizontal="center" vertical="center"/>
    </xf>
    <xf numFmtId="179" fontId="4" fillId="5" borderId="21" xfId="0" applyNumberFormat="1" applyFont="1" applyFill="1" applyBorder="1"/>
    <xf numFmtId="0" fontId="4" fillId="0" borderId="6" xfId="0" applyFont="1" applyBorder="1" applyAlignment="1" applyProtection="1">
      <alignment horizontal="left" vertical="center" wrapText="1" shrinkToFit="1"/>
      <protection locked="0"/>
    </xf>
    <xf numFmtId="0" fontId="4" fillId="0" borderId="7" xfId="0" applyFont="1" applyBorder="1" applyAlignment="1" applyProtection="1">
      <alignment horizontal="left" vertical="center" wrapText="1" shrinkToFit="1"/>
      <protection locked="0"/>
    </xf>
    <xf numFmtId="181" fontId="4" fillId="0" borderId="13" xfId="0" applyNumberFormat="1" applyFont="1" applyBorder="1" applyAlignment="1">
      <alignment horizontal="right" vertical="center"/>
    </xf>
    <xf numFmtId="0" fontId="4" fillId="0" borderId="1" xfId="0" applyFont="1" applyBorder="1" applyAlignment="1">
      <alignment horizontal="center" vertical="center" textRotation="255" wrapText="1"/>
    </xf>
    <xf numFmtId="0" fontId="4" fillId="0" borderId="1" xfId="0" applyFont="1" applyBorder="1" applyAlignment="1" applyProtection="1">
      <alignment vertical="center" wrapText="1" shrinkToFit="1"/>
      <protection locked="0"/>
    </xf>
    <xf numFmtId="179" fontId="4" fillId="5" borderId="21" xfId="0" applyNumberFormat="1" applyFont="1" applyFill="1" applyBorder="1" applyAlignment="1">
      <alignment horizontal="center" vertical="center"/>
    </xf>
    <xf numFmtId="179" fontId="4" fillId="5" borderId="24" xfId="0" applyNumberFormat="1" applyFont="1" applyFill="1" applyBorder="1" applyAlignment="1">
      <alignment horizontal="center" vertical="center"/>
    </xf>
    <xf numFmtId="0" fontId="8" fillId="3" borderId="0" xfId="0" applyFont="1" applyFill="1" applyAlignment="1" applyProtection="1">
      <alignment horizontal="left" vertical="center" shrinkToFit="1"/>
      <protection locked="0"/>
    </xf>
    <xf numFmtId="179" fontId="4" fillId="0" borderId="13" xfId="0" applyNumberFormat="1" applyFont="1" applyBorder="1" applyAlignment="1">
      <alignment horizontal="left" vertical="center"/>
    </xf>
    <xf numFmtId="179" fontId="4" fillId="0" borderId="19" xfId="0" applyNumberFormat="1" applyFont="1" applyBorder="1" applyAlignment="1">
      <alignment horizontal="left" vertical="center"/>
    </xf>
    <xf numFmtId="179" fontId="25" fillId="0" borderId="14" xfId="0" applyNumberFormat="1" applyFont="1" applyBorder="1" applyAlignment="1" applyProtection="1">
      <alignment horizontal="center" vertical="center"/>
      <protection locked="0"/>
    </xf>
    <xf numFmtId="179" fontId="25" fillId="0" borderId="15" xfId="0" applyNumberFormat="1" applyFont="1" applyBorder="1" applyAlignment="1" applyProtection="1">
      <alignment horizontal="center" vertical="center"/>
      <protection locked="0"/>
    </xf>
    <xf numFmtId="0" fontId="4" fillId="0" borderId="13" xfId="0" applyFont="1" applyBorder="1" applyAlignment="1">
      <alignment horizontal="right" vertical="center"/>
    </xf>
    <xf numFmtId="180" fontId="25" fillId="0" borderId="14" xfId="0" applyNumberFormat="1" applyFont="1" applyBorder="1" applyAlignment="1" applyProtection="1">
      <alignment horizontal="center" vertical="center"/>
      <protection locked="0"/>
    </xf>
    <xf numFmtId="180" fontId="25" fillId="0" borderId="15" xfId="0" applyNumberFormat="1" applyFont="1" applyBorder="1" applyAlignment="1" applyProtection="1">
      <alignment horizontal="center" vertical="center"/>
      <protection locked="0"/>
    </xf>
    <xf numFmtId="0" fontId="24" fillId="0" borderId="16" xfId="0" applyFont="1" applyBorder="1" applyAlignment="1" applyProtection="1">
      <alignment horizontal="left" vertical="center" wrapText="1" shrinkToFit="1"/>
      <protection locked="0"/>
    </xf>
    <xf numFmtId="0" fontId="24" fillId="0" borderId="28" xfId="0" applyFont="1" applyBorder="1" applyAlignment="1" applyProtection="1">
      <alignment horizontal="left" vertical="center" wrapText="1" shrinkToFit="1"/>
      <protection locked="0"/>
    </xf>
    <xf numFmtId="0" fontId="24" fillId="0" borderId="29" xfId="0" applyFont="1" applyBorder="1" applyAlignment="1" applyProtection="1">
      <alignment horizontal="left" vertical="center" wrapText="1" shrinkToFit="1"/>
      <protection locked="0"/>
    </xf>
    <xf numFmtId="180" fontId="24" fillId="3" borderId="30" xfId="0" applyNumberFormat="1" applyFont="1" applyFill="1" applyBorder="1" applyAlignment="1" applyProtection="1">
      <alignment horizontal="center" vertical="center"/>
      <protection locked="0"/>
    </xf>
    <xf numFmtId="180" fontId="24" fillId="3" borderId="31" xfId="0" applyNumberFormat="1" applyFont="1" applyFill="1" applyBorder="1" applyAlignment="1" applyProtection="1">
      <alignment horizontal="center" vertical="center"/>
      <protection locked="0"/>
    </xf>
    <xf numFmtId="180" fontId="24" fillId="3" borderId="32" xfId="0" applyNumberFormat="1" applyFont="1" applyFill="1" applyBorder="1" applyAlignment="1" applyProtection="1">
      <alignment horizontal="center" vertical="center"/>
      <protection locked="0"/>
    </xf>
    <xf numFmtId="180" fontId="24" fillId="3" borderId="33" xfId="0" applyNumberFormat="1" applyFont="1" applyFill="1" applyBorder="1" applyAlignment="1" applyProtection="1">
      <alignment horizontal="center" vertical="center"/>
      <protection locked="0"/>
    </xf>
    <xf numFmtId="180" fontId="24" fillId="3" borderId="0" xfId="0" applyNumberFormat="1" applyFont="1" applyFill="1" applyAlignment="1" applyProtection="1">
      <alignment horizontal="center" vertical="center"/>
      <protection locked="0"/>
    </xf>
    <xf numFmtId="180" fontId="24" fillId="3" borderId="34" xfId="0" applyNumberFormat="1" applyFont="1" applyFill="1" applyBorder="1" applyAlignment="1" applyProtection="1">
      <alignment horizontal="center" vertical="center"/>
      <protection locked="0"/>
    </xf>
    <xf numFmtId="180" fontId="24" fillId="3" borderId="35" xfId="0" applyNumberFormat="1" applyFont="1" applyFill="1" applyBorder="1" applyAlignment="1" applyProtection="1">
      <alignment horizontal="center" vertical="center"/>
      <protection locked="0"/>
    </xf>
    <xf numFmtId="180" fontId="24" fillId="3" borderId="13" xfId="0" applyNumberFormat="1" applyFont="1" applyFill="1" applyBorder="1" applyAlignment="1" applyProtection="1">
      <alignment horizontal="center" vertical="center"/>
      <protection locked="0"/>
    </xf>
    <xf numFmtId="180" fontId="24" fillId="3" borderId="36" xfId="0" applyNumberFormat="1" applyFont="1" applyFill="1" applyBorder="1" applyAlignment="1" applyProtection="1">
      <alignment horizontal="center" vertical="center"/>
      <protection locked="0"/>
    </xf>
    <xf numFmtId="180" fontId="24" fillId="3" borderId="37" xfId="0" applyNumberFormat="1" applyFont="1" applyFill="1" applyBorder="1" applyAlignment="1" applyProtection="1">
      <alignment horizontal="center" vertical="center"/>
      <protection locked="0"/>
    </xf>
    <xf numFmtId="180" fontId="24" fillId="3" borderId="38" xfId="0" applyNumberFormat="1" applyFont="1" applyFill="1" applyBorder="1" applyAlignment="1" applyProtection="1">
      <alignment horizontal="center" vertical="center"/>
      <protection locked="0"/>
    </xf>
    <xf numFmtId="180" fontId="24" fillId="3" borderId="39" xfId="0" applyNumberFormat="1" applyFont="1" applyFill="1" applyBorder="1" applyAlignment="1" applyProtection="1">
      <alignment horizontal="center" vertical="center"/>
      <protection locked="0"/>
    </xf>
    <xf numFmtId="180" fontId="24" fillId="3" borderId="40" xfId="0" applyNumberFormat="1" applyFont="1" applyFill="1" applyBorder="1" applyAlignment="1" applyProtection="1">
      <alignment horizontal="center" vertical="center"/>
      <protection locked="0"/>
    </xf>
    <xf numFmtId="180" fontId="24" fillId="3" borderId="41" xfId="0" applyNumberFormat="1" applyFont="1" applyFill="1" applyBorder="1" applyAlignment="1" applyProtection="1">
      <alignment horizontal="center" vertical="center"/>
      <protection locked="0"/>
    </xf>
    <xf numFmtId="180" fontId="24" fillId="3" borderId="42" xfId="0" applyNumberFormat="1" applyFont="1" applyFill="1" applyBorder="1" applyAlignment="1" applyProtection="1">
      <alignment horizontal="center" vertical="center"/>
      <protection locked="0"/>
    </xf>
    <xf numFmtId="180" fontId="22" fillId="0" borderId="14" xfId="0" applyNumberFormat="1" applyFont="1" applyBorder="1" applyAlignment="1" applyProtection="1">
      <alignment horizontal="center" vertical="center"/>
      <protection locked="0"/>
    </xf>
    <xf numFmtId="180" fontId="22" fillId="0" borderId="15" xfId="0" applyNumberFormat="1" applyFont="1" applyBorder="1" applyAlignment="1" applyProtection="1">
      <alignment horizontal="center" vertical="center"/>
      <protection locked="0"/>
    </xf>
    <xf numFmtId="0" fontId="4" fillId="0" borderId="1" xfId="0" applyFont="1" applyBorder="1" applyAlignment="1" applyProtection="1">
      <alignment vertical="center" wrapText="1"/>
      <protection locked="0"/>
    </xf>
    <xf numFmtId="0" fontId="4" fillId="0" borderId="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23" fillId="0" borderId="12" xfId="0" applyFont="1" applyBorder="1" applyAlignment="1" applyProtection="1">
      <alignment horizontal="left" vertical="center" shrinkToFit="1"/>
      <protection locked="0"/>
    </xf>
    <xf numFmtId="179" fontId="4" fillId="5" borderId="1" xfId="0" applyNumberFormat="1" applyFont="1" applyFill="1" applyBorder="1" applyAlignment="1">
      <alignment horizontal="center" vertical="center"/>
    </xf>
    <xf numFmtId="180" fontId="21" fillId="3" borderId="6" xfId="0" applyNumberFormat="1" applyFont="1" applyFill="1" applyBorder="1" applyAlignment="1" applyProtection="1">
      <alignment horizontal="center" shrinkToFit="1"/>
      <protection locked="0"/>
    </xf>
    <xf numFmtId="180" fontId="24" fillId="3" borderId="14" xfId="0" applyNumberFormat="1" applyFont="1" applyFill="1" applyBorder="1" applyAlignment="1" applyProtection="1">
      <alignment horizontal="center" vertical="center"/>
      <protection locked="0"/>
    </xf>
    <xf numFmtId="180" fontId="24" fillId="3" borderId="15" xfId="0"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179" fontId="21" fillId="0" borderId="0" xfId="0" applyNumberFormat="1" applyFont="1" applyAlignment="1" applyProtection="1">
      <alignment horizontal="center" vertical="center"/>
      <protection locked="0"/>
    </xf>
    <xf numFmtId="0" fontId="4" fillId="0" borderId="0" xfId="0" applyFont="1" applyAlignment="1" applyProtection="1">
      <alignment vertical="center" shrinkToFit="1"/>
      <protection locked="0"/>
    </xf>
    <xf numFmtId="0" fontId="4" fillId="0" borderId="9" xfId="0" applyFont="1" applyBorder="1" applyAlignment="1" applyProtection="1">
      <alignment vertical="center" shrinkToFit="1"/>
      <protection locked="0"/>
    </xf>
    <xf numFmtId="179" fontId="25" fillId="0" borderId="25" xfId="0" applyNumberFormat="1" applyFont="1" applyBorder="1" applyAlignment="1" applyProtection="1">
      <alignment horizontal="center" vertical="center"/>
      <protection locked="0"/>
    </xf>
    <xf numFmtId="179" fontId="25" fillId="0" borderId="26" xfId="0" applyNumberFormat="1" applyFont="1" applyBorder="1" applyAlignment="1" applyProtection="1">
      <alignment horizontal="center" vertical="center"/>
      <protection locked="0"/>
    </xf>
    <xf numFmtId="179" fontId="25" fillId="0" borderId="27" xfId="0" applyNumberFormat="1" applyFont="1" applyBorder="1" applyAlignment="1" applyProtection="1">
      <alignment horizontal="center" vertical="center"/>
      <protection locked="0"/>
    </xf>
    <xf numFmtId="0" fontId="4" fillId="0" borderId="6"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4" fillId="0" borderId="12" xfId="0" applyFont="1" applyBorder="1" applyAlignment="1" applyProtection="1">
      <alignment horizontal="left" vertical="center" shrinkToFit="1"/>
      <protection locked="0"/>
    </xf>
    <xf numFmtId="180" fontId="4" fillId="3" borderId="14" xfId="0" applyNumberFormat="1" applyFont="1" applyFill="1" applyBorder="1" applyAlignment="1" applyProtection="1">
      <alignment horizontal="center" vertical="center"/>
      <protection locked="0"/>
    </xf>
    <xf numFmtId="180" fontId="4" fillId="3" borderId="15" xfId="0" applyNumberFormat="1" applyFont="1" applyFill="1" applyBorder="1" applyAlignment="1" applyProtection="1">
      <alignment horizontal="center" vertical="center"/>
      <protection locked="0"/>
    </xf>
    <xf numFmtId="0" fontId="4" fillId="0" borderId="0" xfId="0" applyFont="1" applyAlignment="1">
      <alignment horizontal="left" vertical="center" wrapText="1" shrinkToFit="1"/>
    </xf>
    <xf numFmtId="0" fontId="4" fillId="0" borderId="9" xfId="0" applyFont="1" applyBorder="1" applyAlignment="1">
      <alignment horizontal="left" vertical="center" wrapText="1" shrinkToFit="1"/>
    </xf>
    <xf numFmtId="0" fontId="4" fillId="2" borderId="0" xfId="0" applyFont="1" applyFill="1" applyAlignment="1" applyProtection="1">
      <alignment vertical="center" shrinkToFit="1"/>
      <protection locked="0"/>
    </xf>
    <xf numFmtId="0" fontId="4" fillId="3" borderId="14" xfId="0" applyFont="1" applyFill="1" applyBorder="1" applyAlignment="1" applyProtection="1">
      <alignment horizontal="center" vertical="center"/>
      <protection locked="0"/>
    </xf>
    <xf numFmtId="0" fontId="20" fillId="0" borderId="0" xfId="0" applyFont="1" applyAlignment="1">
      <alignment vertical="center" wrapText="1"/>
    </xf>
    <xf numFmtId="0" fontId="6" fillId="0" borderId="0" xfId="0" applyFont="1" applyAlignment="1">
      <alignment horizontal="left" vertical="center"/>
    </xf>
    <xf numFmtId="0" fontId="4" fillId="0" borderId="1" xfId="0" applyFont="1" applyBorder="1" applyAlignment="1">
      <alignment horizontal="center" vertical="center"/>
    </xf>
    <xf numFmtId="0" fontId="4" fillId="0" borderId="18"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5"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lignment horizontal="center" vertical="center" textRotation="255" wrapText="1"/>
    </xf>
    <xf numFmtId="0" fontId="4" fillId="0" borderId="21"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4" fillId="0" borderId="0" xfId="0" applyFont="1" applyAlignment="1">
      <alignment horizontal="left" vertical="center" shrinkToFit="1"/>
    </xf>
    <xf numFmtId="0" fontId="4" fillId="0" borderId="9" xfId="0" applyFont="1" applyBorder="1" applyAlignment="1">
      <alignment horizontal="left" vertical="center" shrinkToFit="1"/>
    </xf>
    <xf numFmtId="0" fontId="4" fillId="0" borderId="13" xfId="0" applyFont="1" applyBorder="1" applyAlignment="1">
      <alignment horizontal="center"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0" xfId="0" applyFont="1" applyAlignment="1" applyProtection="1">
      <alignment horizontal="center" vertical="center"/>
      <protection locked="0"/>
    </xf>
  </cellXfs>
  <cellStyles count="4">
    <cellStyle name="11.5" xfId="1" xr:uid="{00000000-0005-0000-0000-000000000000}"/>
    <cellStyle name="Header1" xfId="2" xr:uid="{00000000-0005-0000-0000-000001000000}"/>
    <cellStyle name="Header2" xfId="3" xr:uid="{00000000-0005-0000-0000-000002000000}"/>
    <cellStyle name="標準" xfId="0" builtinId="0"/>
  </cellStyles>
  <dxfs count="3">
    <dxf>
      <font>
        <condense val="0"/>
        <extend val="0"/>
        <color indexed="10"/>
      </font>
      <fill>
        <patternFill>
          <bgColor indexed="47"/>
        </patternFill>
      </fill>
    </dxf>
    <dxf>
      <font>
        <condense val="0"/>
        <extend val="0"/>
        <color indexed="10"/>
      </font>
      <fill>
        <patternFill>
          <bgColor indexed="47"/>
        </patternFill>
      </fill>
    </dxf>
    <dxf>
      <font>
        <condense val="0"/>
        <extend val="0"/>
        <color indexed="10"/>
      </font>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I$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I$29"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I$32"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I$14"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I$17"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I$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106680</xdr:colOff>
          <xdr:row>10</xdr:row>
          <xdr:rowOff>0</xdr:rowOff>
        </xdr:from>
        <xdr:to>
          <xdr:col>10</xdr:col>
          <xdr:colOff>106680</xdr:colOff>
          <xdr:row>11</xdr:row>
          <xdr:rowOff>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25</xdr:col>
          <xdr:colOff>0</xdr:colOff>
          <xdr:row>13</xdr:row>
          <xdr:rowOff>0</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11</xdr:row>
          <xdr:rowOff>0</xdr:rowOff>
        </xdr:from>
        <xdr:to>
          <xdr:col>10</xdr:col>
          <xdr:colOff>106680</xdr:colOff>
          <xdr:row>12</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12</xdr:row>
          <xdr:rowOff>0</xdr:rowOff>
        </xdr:from>
        <xdr:to>
          <xdr:col>10</xdr:col>
          <xdr:colOff>106680</xdr:colOff>
          <xdr:row>13</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16</xdr:row>
          <xdr:rowOff>0</xdr:rowOff>
        </xdr:from>
        <xdr:to>
          <xdr:col>10</xdr:col>
          <xdr:colOff>106680</xdr:colOff>
          <xdr:row>16</xdr:row>
          <xdr:rowOff>213360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17</xdr:row>
          <xdr:rowOff>0</xdr:rowOff>
        </xdr:from>
        <xdr:to>
          <xdr:col>10</xdr:col>
          <xdr:colOff>106680</xdr:colOff>
          <xdr:row>17</xdr:row>
          <xdr:rowOff>213360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18</xdr:row>
          <xdr:rowOff>0</xdr:rowOff>
        </xdr:from>
        <xdr:to>
          <xdr:col>10</xdr:col>
          <xdr:colOff>106680</xdr:colOff>
          <xdr:row>19</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25</xdr:col>
          <xdr:colOff>0</xdr:colOff>
          <xdr:row>19</xdr:row>
          <xdr:rowOff>0</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22</xdr:row>
          <xdr:rowOff>0</xdr:rowOff>
        </xdr:from>
        <xdr:to>
          <xdr:col>10</xdr:col>
          <xdr:colOff>106680</xdr:colOff>
          <xdr:row>22</xdr:row>
          <xdr:rowOff>213360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23</xdr:row>
          <xdr:rowOff>0</xdr:rowOff>
        </xdr:from>
        <xdr:to>
          <xdr:col>10</xdr:col>
          <xdr:colOff>106680</xdr:colOff>
          <xdr:row>23</xdr:row>
          <xdr:rowOff>213360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24</xdr:row>
          <xdr:rowOff>0</xdr:rowOff>
        </xdr:from>
        <xdr:to>
          <xdr:col>10</xdr:col>
          <xdr:colOff>106680</xdr:colOff>
          <xdr:row>24</xdr:row>
          <xdr:rowOff>213360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25</xdr:col>
          <xdr:colOff>0</xdr:colOff>
          <xdr:row>31</xdr:row>
          <xdr:rowOff>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28</xdr:row>
          <xdr:rowOff>0</xdr:rowOff>
        </xdr:from>
        <xdr:to>
          <xdr:col>10</xdr:col>
          <xdr:colOff>106680</xdr:colOff>
          <xdr:row>29</xdr:row>
          <xdr:rowOff>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29</xdr:row>
          <xdr:rowOff>0</xdr:rowOff>
        </xdr:from>
        <xdr:to>
          <xdr:col>10</xdr:col>
          <xdr:colOff>106680</xdr:colOff>
          <xdr:row>29</xdr:row>
          <xdr:rowOff>205408</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30</xdr:row>
          <xdr:rowOff>0</xdr:rowOff>
        </xdr:from>
        <xdr:to>
          <xdr:col>10</xdr:col>
          <xdr:colOff>106680</xdr:colOff>
          <xdr:row>31</xdr:row>
          <xdr:rowOff>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31</xdr:row>
          <xdr:rowOff>0</xdr:rowOff>
        </xdr:from>
        <xdr:to>
          <xdr:col>10</xdr:col>
          <xdr:colOff>106680</xdr:colOff>
          <xdr:row>31</xdr:row>
          <xdr:rowOff>213360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32</xdr:row>
          <xdr:rowOff>0</xdr:rowOff>
        </xdr:from>
        <xdr:to>
          <xdr:col>10</xdr:col>
          <xdr:colOff>106680</xdr:colOff>
          <xdr:row>32</xdr:row>
          <xdr:rowOff>213360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33</xdr:row>
          <xdr:rowOff>0</xdr:rowOff>
        </xdr:from>
        <xdr:to>
          <xdr:col>10</xdr:col>
          <xdr:colOff>106680</xdr:colOff>
          <xdr:row>33</xdr:row>
          <xdr:rowOff>213360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25</xdr:col>
          <xdr:colOff>0</xdr:colOff>
          <xdr:row>33</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25</xdr:col>
          <xdr:colOff>0</xdr:colOff>
          <xdr:row>25</xdr:row>
          <xdr:rowOff>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13</xdr:row>
          <xdr:rowOff>0</xdr:rowOff>
        </xdr:from>
        <xdr:to>
          <xdr:col>10</xdr:col>
          <xdr:colOff>106680</xdr:colOff>
          <xdr:row>14</xdr:row>
          <xdr:rowOff>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14</xdr:row>
          <xdr:rowOff>0</xdr:rowOff>
        </xdr:from>
        <xdr:to>
          <xdr:col>10</xdr:col>
          <xdr:colOff>106680</xdr:colOff>
          <xdr:row>15</xdr:row>
          <xdr:rowOff>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15</xdr:row>
          <xdr:rowOff>0</xdr:rowOff>
        </xdr:from>
        <xdr:to>
          <xdr:col>10</xdr:col>
          <xdr:colOff>106680</xdr:colOff>
          <xdr:row>16</xdr:row>
          <xdr:rowOff>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5216;&#34899;&#31649;&#29702;&#35506;\010&#22303;&#26408;&#23616;&#23554;&#29992;\000&#32207;&#21209;&#31649;&#29702;&#37096;\040&#25216;&#34899;&#20225;&#30011;&#35506;\&#25216;&#34899;&#25351;&#23566;&#23460;\&#25216;&#34899;&#25351;&#23566;&#65319;\&#32207;&#21512;&#35413;&#20385;&#26041;&#24335;\&#12304;&#35430;&#34892;&#12305;&#24179;&#25104;20&#24180;&#24230;\10.&#24196;&#21407;\-&#24196;&#21407;&#12480;&#12512;&#65288;&#65300;&#24037;&#21306;&#65289;\&#33853;&#26413;&#27770;&#23450;&#23529;&#26619;\1&#12304;&#27161;&#28310;&#12305;&#9314;&#21029;&#32025;&#27096;&#24335;&#31532;8&#21495;&#65288;&#33853;&#26413;&#32773;&#27770;&#23450;&#36039;&#26009;&#65289;&#24195;&#20013;&#20462;&#27491;ver1.2&#12304;&#24196;&#21407;&#12480;&#12512;&#27211;&#26753;&#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8号（決定用）"/>
      <sheetName val="第8-1号（公表用）"/>
      <sheetName val="第8号（審査用）"/>
      <sheetName val="A者"/>
      <sheetName val="B者"/>
      <sheetName val="C者"/>
      <sheetName val="D者"/>
      <sheetName val="E者"/>
      <sheetName val="F者"/>
      <sheetName val="評価項目一覧表"/>
      <sheetName val="整理表 (1)"/>
      <sheetName val="整理表 (2)"/>
      <sheetName val="整理表 (3)"/>
      <sheetName val="整理表 (4)"/>
      <sheetName val="技術(1)"/>
      <sheetName val="技術(2)"/>
      <sheetName val="技術(3)"/>
      <sheetName val="技術(4)"/>
      <sheetName val="技術(1)〔金あり〕"/>
      <sheetName val="技術(2)〔金あり〕"/>
      <sheetName val="技術(3)〔金あり〕"/>
      <sheetName val="技術(4)〔金あり〕"/>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54">
          <cell r="R54" t="str">
            <v>○○対策として工夫が見られるため評価する</v>
          </cell>
        </row>
        <row r="55">
          <cell r="R55" t="str">
            <v>○○○○○○○○○○する工夫が見られ評価できる</v>
          </cell>
        </row>
        <row r="56">
          <cell r="R56" t="str">
            <v>具体的でなく，効果が判断できないため評価しない</v>
          </cell>
        </row>
        <row r="57">
          <cell r="R57" t="str">
            <v>一般的な施工方法であるため評価しない</v>
          </cell>
        </row>
        <row r="58">
          <cell r="R58" t="str">
            <v>具体性がなく，実現不可能であるため評価しない</v>
          </cell>
        </row>
        <row r="59">
          <cell r="R59" t="str">
            <v>提案が認められない</v>
          </cell>
        </row>
        <row r="60">
          <cell r="R60" t="str">
            <v>共通仕様書に明記された事項であるため評価しない</v>
          </cell>
        </row>
        <row r="61">
          <cell r="R61" t="str">
            <v>特記仕様書に明記された事項であるため評価しない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J62"/>
  <sheetViews>
    <sheetView showGridLines="0" tabSelected="1" topLeftCell="A25" zoomScale="115" zoomScaleNormal="115" zoomScaleSheetLayoutView="100" workbookViewId="0">
      <selection activeCell="AA38" sqref="AA38"/>
    </sheetView>
  </sheetViews>
  <sheetFormatPr defaultColWidth="9" defaultRowHeight="10.8"/>
  <cols>
    <col min="1" max="1" width="1.6640625" style="1" customWidth="1"/>
    <col min="2" max="2" width="5.109375" style="1" customWidth="1"/>
    <col min="3" max="4" width="8" style="1" customWidth="1"/>
    <col min="5" max="6" width="14" style="1" customWidth="1"/>
    <col min="7" max="8" width="8.6640625" style="1" customWidth="1"/>
    <col min="9" max="9" width="1.6640625" style="2" customWidth="1"/>
    <col min="10" max="24" width="2.33203125" style="1" customWidth="1"/>
    <col min="25" max="25" width="10.88671875" style="1" customWidth="1"/>
    <col min="26" max="26" width="1.6640625" style="1" customWidth="1"/>
    <col min="27" max="27" width="9" style="2"/>
    <col min="28" max="32" width="4.109375" style="2" customWidth="1"/>
    <col min="33" max="36" width="4.109375" style="1" customWidth="1"/>
    <col min="37" max="16384" width="9" style="1"/>
  </cols>
  <sheetData>
    <row r="2" spans="2:36" ht="18.75" customHeight="1">
      <c r="B2" s="29" t="s">
        <v>60</v>
      </c>
      <c r="C2" s="30"/>
      <c r="D2" s="30"/>
      <c r="E2" s="30"/>
      <c r="F2" s="30"/>
      <c r="L2" s="156" t="s">
        <v>58</v>
      </c>
      <c r="M2" s="156"/>
      <c r="N2" s="156"/>
      <c r="O2" s="156"/>
      <c r="P2" s="156"/>
      <c r="Q2" s="156"/>
      <c r="R2" s="156"/>
      <c r="S2" s="156"/>
      <c r="T2" s="156"/>
      <c r="U2" s="156"/>
      <c r="V2" s="156"/>
      <c r="W2" s="156"/>
      <c r="X2" s="156"/>
      <c r="Y2" s="156"/>
    </row>
    <row r="3" spans="2:36" ht="27" customHeight="1">
      <c r="B3" s="26"/>
      <c r="C3" s="26"/>
      <c r="D3" s="26"/>
      <c r="E3" s="31"/>
      <c r="F3" s="31"/>
      <c r="G3" s="32" t="s">
        <v>55</v>
      </c>
      <c r="H3" s="31"/>
      <c r="I3" s="33"/>
      <c r="J3" s="31"/>
      <c r="K3" s="54"/>
      <c r="L3" s="156"/>
      <c r="M3" s="156"/>
      <c r="N3" s="156"/>
      <c r="O3" s="156"/>
      <c r="P3" s="156"/>
      <c r="Q3" s="156"/>
      <c r="R3" s="156"/>
      <c r="S3" s="156"/>
      <c r="T3" s="156"/>
      <c r="U3" s="156"/>
      <c r="V3" s="156"/>
      <c r="W3" s="156"/>
      <c r="X3" s="156"/>
      <c r="Y3" s="156"/>
    </row>
    <row r="4" spans="2:36" ht="18.75" customHeight="1">
      <c r="B4" s="27"/>
      <c r="C4" s="27"/>
      <c r="D4" s="27"/>
      <c r="K4" s="54"/>
      <c r="L4" s="156"/>
      <c r="M4" s="156"/>
      <c r="N4" s="156"/>
      <c r="O4" s="156"/>
      <c r="P4" s="156"/>
      <c r="Q4" s="156"/>
      <c r="R4" s="156"/>
      <c r="S4" s="156"/>
      <c r="T4" s="156"/>
      <c r="U4" s="156"/>
      <c r="V4" s="156"/>
      <c r="W4" s="156"/>
      <c r="X4" s="156"/>
      <c r="Y4" s="156"/>
    </row>
    <row r="5" spans="2:36" ht="19.5" customHeight="1">
      <c r="B5" s="28"/>
      <c r="C5" s="28"/>
      <c r="D5" s="28"/>
      <c r="E5" s="3"/>
      <c r="F5" s="3"/>
      <c r="H5" s="52"/>
      <c r="I5" s="53"/>
      <c r="J5" s="157"/>
      <c r="K5" s="157"/>
      <c r="L5" s="157"/>
      <c r="M5" s="157"/>
      <c r="N5" s="157"/>
      <c r="O5" s="157"/>
      <c r="P5" s="157"/>
      <c r="Q5" s="157"/>
      <c r="R5" s="157"/>
      <c r="S5" s="157"/>
      <c r="T5" s="157"/>
      <c r="U5" s="157"/>
      <c r="V5" s="157"/>
      <c r="W5" s="157"/>
      <c r="X5" s="157"/>
      <c r="Y5" s="157"/>
    </row>
    <row r="6" spans="2:36" ht="10.5" customHeight="1"/>
    <row r="7" spans="2:36" s="6" customFormat="1" ht="37.5" customHeight="1">
      <c r="B7" s="4" t="s">
        <v>0</v>
      </c>
      <c r="C7" s="158" t="s">
        <v>1</v>
      </c>
      <c r="D7" s="158"/>
      <c r="E7" s="158"/>
      <c r="F7" s="158"/>
      <c r="G7" s="5" t="s">
        <v>2</v>
      </c>
      <c r="H7" s="51" t="s">
        <v>57</v>
      </c>
      <c r="I7" s="159" t="s">
        <v>3</v>
      </c>
      <c r="J7" s="160"/>
      <c r="K7" s="160"/>
      <c r="L7" s="160"/>
      <c r="M7" s="160"/>
      <c r="N7" s="160"/>
      <c r="O7" s="160"/>
      <c r="P7" s="160"/>
      <c r="Q7" s="160"/>
      <c r="R7" s="160"/>
      <c r="S7" s="160"/>
      <c r="T7" s="160"/>
      <c r="U7" s="160"/>
      <c r="V7" s="160"/>
      <c r="W7" s="160"/>
      <c r="X7" s="160"/>
      <c r="Y7" s="161"/>
      <c r="AA7" s="7"/>
      <c r="AB7" s="7"/>
      <c r="AC7" s="7"/>
      <c r="AD7" s="7"/>
      <c r="AE7" s="7"/>
      <c r="AF7" s="7"/>
    </row>
    <row r="8" spans="2:36" ht="28.5" customHeight="1">
      <c r="B8" s="176" t="s">
        <v>4</v>
      </c>
      <c r="C8" s="164" t="s">
        <v>5</v>
      </c>
      <c r="D8" s="165"/>
      <c r="E8" s="131" t="s">
        <v>76</v>
      </c>
      <c r="F8" s="131"/>
      <c r="G8" s="8">
        <v>4</v>
      </c>
      <c r="H8" s="135">
        <f>W10</f>
        <v>0</v>
      </c>
      <c r="I8" s="9"/>
      <c r="J8" s="55"/>
      <c r="K8" s="57" t="s">
        <v>6</v>
      </c>
      <c r="L8" s="136">
        <v>65</v>
      </c>
      <c r="M8" s="136"/>
      <c r="N8" s="43"/>
      <c r="O8" s="56"/>
      <c r="P8" s="57" t="s">
        <v>7</v>
      </c>
      <c r="Q8" s="136">
        <v>65</v>
      </c>
      <c r="R8" s="136"/>
      <c r="S8" s="43"/>
      <c r="T8" s="56"/>
      <c r="U8" s="57" t="s">
        <v>8</v>
      </c>
      <c r="V8" s="136">
        <v>65</v>
      </c>
      <c r="W8" s="136"/>
      <c r="X8" s="10"/>
      <c r="Y8" s="11"/>
      <c r="AA8" s="17" t="s">
        <v>9</v>
      </c>
    </row>
    <row r="9" spans="2:36" ht="28.5" customHeight="1">
      <c r="B9" s="177"/>
      <c r="C9" s="166"/>
      <c r="D9" s="167"/>
      <c r="E9" s="131"/>
      <c r="F9" s="131"/>
      <c r="G9" s="34" t="s">
        <v>51</v>
      </c>
      <c r="H9" s="135"/>
      <c r="I9" s="12"/>
      <c r="J9" s="82" t="s">
        <v>10</v>
      </c>
      <c r="K9" s="82"/>
      <c r="L9" s="82"/>
      <c r="M9" s="82"/>
      <c r="N9" s="82"/>
      <c r="O9" s="82"/>
      <c r="P9" s="141">
        <f>ROUND((ROUNDDOWN(L8,1)+ROUNDDOWN(Q8,1)+ROUNDDOWN(V8,1))/3,1)</f>
        <v>65</v>
      </c>
      <c r="Q9" s="141"/>
      <c r="R9" s="141"/>
      <c r="S9" s="1" t="s">
        <v>11</v>
      </c>
      <c r="T9" s="17" t="s">
        <v>50</v>
      </c>
      <c r="U9" s="18"/>
      <c r="V9" s="18"/>
      <c r="W9" s="18"/>
      <c r="X9" s="18"/>
      <c r="Y9" s="19"/>
    </row>
    <row r="10" spans="2:36" ht="28.5" customHeight="1">
      <c r="B10" s="177"/>
      <c r="C10" s="166"/>
      <c r="D10" s="167"/>
      <c r="E10" s="131"/>
      <c r="F10" s="131"/>
      <c r="G10" s="8">
        <v>0</v>
      </c>
      <c r="H10" s="135"/>
      <c r="I10" s="13"/>
      <c r="J10" s="108" t="str">
        <f>"（"&amp;FIXED(G8,1)&amp;"×（"&amp;FIXED(P9,1)&amp;"－70）÷15） ="</f>
        <v>（4.0×（65.0－70）÷15） =</v>
      </c>
      <c r="K10" s="108"/>
      <c r="L10" s="108"/>
      <c r="M10" s="108"/>
      <c r="N10" s="108"/>
      <c r="O10" s="108"/>
      <c r="P10" s="108"/>
      <c r="Q10" s="108"/>
      <c r="R10" s="108"/>
      <c r="S10" s="108"/>
      <c r="T10" s="108"/>
      <c r="U10" s="108"/>
      <c r="V10" s="108"/>
      <c r="W10" s="104">
        <f>IF(P9&gt;85,G8,IF(P9&lt;70,0,ROUND(G8*(P9-70)/15,1)))</f>
        <v>0</v>
      </c>
      <c r="X10" s="104"/>
      <c r="Y10" s="105"/>
    </row>
    <row r="11" spans="2:36" ht="16.5" customHeight="1">
      <c r="B11" s="177"/>
      <c r="C11" s="166"/>
      <c r="D11" s="167"/>
      <c r="E11" s="131" t="s">
        <v>77</v>
      </c>
      <c r="F11" s="131"/>
      <c r="G11" s="8">
        <v>2</v>
      </c>
      <c r="H11" s="94">
        <f>IF(I11=1,G11,IF(I11=2,G12,G13))</f>
        <v>0</v>
      </c>
      <c r="I11" s="35">
        <v>3</v>
      </c>
      <c r="J11" s="14"/>
      <c r="K11" s="182" t="s">
        <v>68</v>
      </c>
      <c r="L11" s="182"/>
      <c r="M11" s="182"/>
      <c r="N11" s="182"/>
      <c r="O11" s="182"/>
      <c r="P11" s="182"/>
      <c r="Q11" s="182"/>
      <c r="R11" s="182"/>
      <c r="S11" s="182"/>
      <c r="T11" s="182"/>
      <c r="U11" s="182"/>
      <c r="V11" s="182"/>
      <c r="W11" s="182"/>
      <c r="X11" s="182"/>
      <c r="Y11" s="183"/>
    </row>
    <row r="12" spans="2:36" ht="16.5" customHeight="1">
      <c r="B12" s="177"/>
      <c r="C12" s="166"/>
      <c r="D12" s="167"/>
      <c r="E12" s="131"/>
      <c r="F12" s="131"/>
      <c r="G12" s="8">
        <v>1</v>
      </c>
      <c r="H12" s="95"/>
      <c r="I12" s="36"/>
      <c r="J12" s="15"/>
      <c r="K12" s="179" t="s">
        <v>69</v>
      </c>
      <c r="L12" s="179"/>
      <c r="M12" s="179"/>
      <c r="N12" s="179"/>
      <c r="O12" s="179"/>
      <c r="P12" s="179"/>
      <c r="Q12" s="179"/>
      <c r="R12" s="179"/>
      <c r="S12" s="179"/>
      <c r="T12" s="179"/>
      <c r="U12" s="179"/>
      <c r="V12" s="179"/>
      <c r="W12" s="179"/>
      <c r="X12" s="179"/>
      <c r="Y12" s="180"/>
      <c r="AG12" s="2"/>
      <c r="AH12" s="2"/>
      <c r="AI12" s="2"/>
      <c r="AJ12" s="2"/>
    </row>
    <row r="13" spans="2:36" ht="16.5" customHeight="1">
      <c r="B13" s="177"/>
      <c r="C13" s="168"/>
      <c r="D13" s="169"/>
      <c r="E13" s="131"/>
      <c r="F13" s="131"/>
      <c r="G13" s="8">
        <v>0</v>
      </c>
      <c r="H13" s="95"/>
      <c r="I13" s="36"/>
      <c r="J13" s="15"/>
      <c r="K13" s="179" t="s">
        <v>65</v>
      </c>
      <c r="L13" s="179"/>
      <c r="M13" s="179"/>
      <c r="N13" s="179"/>
      <c r="O13" s="179"/>
      <c r="P13" s="87"/>
      <c r="Q13" s="87"/>
      <c r="R13" s="87"/>
      <c r="S13" s="87"/>
      <c r="T13" s="87"/>
      <c r="U13" s="87"/>
      <c r="V13" s="87"/>
      <c r="W13" s="87"/>
      <c r="X13" s="87"/>
      <c r="Y13" s="88"/>
      <c r="AB13" s="184"/>
      <c r="AC13" s="184"/>
      <c r="AD13" s="184"/>
      <c r="AE13" s="184"/>
      <c r="AF13" s="184"/>
      <c r="AG13" s="184"/>
      <c r="AH13" s="184"/>
      <c r="AI13" s="184"/>
      <c r="AJ13" s="184"/>
    </row>
    <row r="14" spans="2:36" ht="16.5" customHeight="1">
      <c r="B14" s="177"/>
      <c r="C14" s="92" t="s">
        <v>12</v>
      </c>
      <c r="D14" s="92"/>
      <c r="E14" s="131" t="s">
        <v>78</v>
      </c>
      <c r="F14" s="131"/>
      <c r="G14" s="8">
        <v>3</v>
      </c>
      <c r="H14" s="94">
        <f>IF(I14=1,G14,IF(I14=2,G15,G16))</f>
        <v>0</v>
      </c>
      <c r="I14" s="36">
        <v>4</v>
      </c>
      <c r="J14" s="15"/>
      <c r="K14" s="179" t="s">
        <v>52</v>
      </c>
      <c r="L14" s="179"/>
      <c r="M14" s="179"/>
      <c r="N14" s="179"/>
      <c r="O14" s="179"/>
      <c r="P14" s="179"/>
      <c r="Q14" s="179"/>
      <c r="R14" s="179"/>
      <c r="S14" s="179"/>
      <c r="T14" s="179"/>
      <c r="U14" s="179"/>
      <c r="V14" s="179"/>
      <c r="W14" s="179"/>
      <c r="X14" s="179"/>
      <c r="Y14" s="180"/>
    </row>
    <row r="15" spans="2:36" ht="16.5" customHeight="1">
      <c r="B15" s="177"/>
      <c r="C15" s="92"/>
      <c r="D15" s="92"/>
      <c r="E15" s="131"/>
      <c r="F15" s="131"/>
      <c r="G15" s="8">
        <v>1.5</v>
      </c>
      <c r="H15" s="95"/>
      <c r="I15" s="36"/>
      <c r="J15" s="15"/>
      <c r="K15" s="179" t="s">
        <v>53</v>
      </c>
      <c r="L15" s="179"/>
      <c r="M15" s="179"/>
      <c r="N15" s="179"/>
      <c r="O15" s="179"/>
      <c r="P15" s="179"/>
      <c r="Q15" s="179"/>
      <c r="R15" s="179"/>
      <c r="S15" s="179"/>
      <c r="T15" s="179"/>
      <c r="U15" s="179"/>
      <c r="V15" s="179"/>
      <c r="W15" s="179"/>
      <c r="X15" s="179"/>
      <c r="Y15" s="180"/>
      <c r="AA15" s="2" t="s">
        <v>56</v>
      </c>
      <c r="AG15" s="2"/>
      <c r="AH15" s="2"/>
      <c r="AI15" s="2"/>
      <c r="AJ15" s="2"/>
    </row>
    <row r="16" spans="2:36" ht="16.5" customHeight="1">
      <c r="B16" s="178"/>
      <c r="C16" s="92"/>
      <c r="D16" s="92"/>
      <c r="E16" s="131"/>
      <c r="F16" s="131"/>
      <c r="G16" s="8">
        <v>0</v>
      </c>
      <c r="H16" s="95"/>
      <c r="I16" s="36"/>
      <c r="J16" s="15"/>
      <c r="K16" s="181" t="s">
        <v>54</v>
      </c>
      <c r="L16" s="181"/>
      <c r="M16" s="181"/>
      <c r="N16" s="72"/>
      <c r="O16" s="72"/>
      <c r="P16" s="69"/>
      <c r="Q16" s="69"/>
      <c r="R16" s="69"/>
      <c r="S16" s="69"/>
      <c r="T16" s="69"/>
      <c r="U16" s="69"/>
      <c r="V16" s="69"/>
      <c r="W16" s="69"/>
      <c r="X16" s="69"/>
      <c r="Y16" s="70"/>
      <c r="AA16" s="44"/>
      <c r="AB16" s="162" t="s">
        <v>13</v>
      </c>
      <c r="AC16" s="162"/>
      <c r="AD16" s="162"/>
      <c r="AE16" s="162" t="s">
        <v>14</v>
      </c>
      <c r="AF16" s="162"/>
      <c r="AG16" s="162"/>
      <c r="AH16" s="162" t="s">
        <v>15</v>
      </c>
      <c r="AI16" s="162"/>
      <c r="AJ16" s="163"/>
    </row>
    <row r="17" spans="2:36" ht="36.75" customHeight="1">
      <c r="B17" s="99" t="s">
        <v>16</v>
      </c>
      <c r="C17" s="92" t="s">
        <v>17</v>
      </c>
      <c r="D17" s="92"/>
      <c r="E17" s="131" t="s">
        <v>49</v>
      </c>
      <c r="F17" s="131"/>
      <c r="G17" s="8">
        <v>2</v>
      </c>
      <c r="H17" s="94">
        <f>IF(I17=1,G17,IF(I17=2,G18,G19))</f>
        <v>0</v>
      </c>
      <c r="I17" s="35">
        <v>3</v>
      </c>
      <c r="J17" s="14"/>
      <c r="K17" s="147" t="s">
        <v>74</v>
      </c>
      <c r="L17" s="147"/>
      <c r="M17" s="147"/>
      <c r="N17" s="147"/>
      <c r="O17" s="147"/>
      <c r="P17" s="147"/>
      <c r="Q17" s="147"/>
      <c r="R17" s="147"/>
      <c r="S17" s="147"/>
      <c r="T17" s="147"/>
      <c r="U17" s="147"/>
      <c r="V17" s="147"/>
      <c r="W17" s="147"/>
      <c r="X17" s="147"/>
      <c r="Y17" s="148"/>
      <c r="AA17" s="149" t="str">
        <f>+E17</f>
        <v>保有資格</v>
      </c>
      <c r="AB17" s="150">
        <v>0</v>
      </c>
      <c r="AC17" s="150"/>
      <c r="AD17" s="150"/>
      <c r="AE17" s="150">
        <v>0</v>
      </c>
      <c r="AF17" s="150"/>
      <c r="AG17" s="150"/>
      <c r="AH17" s="150">
        <v>0</v>
      </c>
      <c r="AI17" s="150"/>
      <c r="AJ17" s="151"/>
    </row>
    <row r="18" spans="2:36" ht="27.75" customHeight="1">
      <c r="B18" s="99"/>
      <c r="C18" s="92"/>
      <c r="D18" s="92"/>
      <c r="E18" s="131"/>
      <c r="F18" s="131"/>
      <c r="G18" s="8">
        <v>1</v>
      </c>
      <c r="H18" s="95"/>
      <c r="I18" s="36"/>
      <c r="J18" s="15"/>
      <c r="K18" s="152" t="s">
        <v>73</v>
      </c>
      <c r="L18" s="152"/>
      <c r="M18" s="152"/>
      <c r="N18" s="152"/>
      <c r="O18" s="152"/>
      <c r="P18" s="152"/>
      <c r="Q18" s="152"/>
      <c r="R18" s="152"/>
      <c r="S18" s="152"/>
      <c r="T18" s="152"/>
      <c r="U18" s="152"/>
      <c r="V18" s="152"/>
      <c r="W18" s="152"/>
      <c r="X18" s="152"/>
      <c r="Y18" s="153"/>
      <c r="AA18" s="149"/>
      <c r="AB18" s="150"/>
      <c r="AC18" s="150"/>
      <c r="AD18" s="150"/>
      <c r="AE18" s="150"/>
      <c r="AF18" s="150"/>
      <c r="AG18" s="150"/>
      <c r="AH18" s="150"/>
      <c r="AI18" s="150"/>
      <c r="AJ18" s="151"/>
    </row>
    <row r="19" spans="2:36" ht="16.5" customHeight="1">
      <c r="B19" s="99"/>
      <c r="C19" s="92"/>
      <c r="D19" s="92"/>
      <c r="E19" s="131"/>
      <c r="F19" s="131"/>
      <c r="G19" s="8">
        <v>0</v>
      </c>
      <c r="H19" s="95"/>
      <c r="I19" s="37"/>
      <c r="J19" s="16"/>
      <c r="K19" s="86" t="s">
        <v>54</v>
      </c>
      <c r="L19" s="86"/>
      <c r="M19" s="86"/>
      <c r="N19" s="86"/>
      <c r="O19" s="71"/>
      <c r="P19" s="87"/>
      <c r="Q19" s="87"/>
      <c r="R19" s="87"/>
      <c r="S19" s="87"/>
      <c r="T19" s="87"/>
      <c r="U19" s="87"/>
      <c r="V19" s="87"/>
      <c r="W19" s="87"/>
      <c r="X19" s="87"/>
      <c r="Y19" s="88"/>
      <c r="AA19" s="149"/>
      <c r="AB19" s="150"/>
      <c r="AC19" s="150"/>
      <c r="AD19" s="150"/>
      <c r="AE19" s="150"/>
      <c r="AF19" s="150"/>
      <c r="AG19" s="150"/>
      <c r="AH19" s="150"/>
      <c r="AI19" s="150"/>
      <c r="AJ19" s="151"/>
    </row>
    <row r="20" spans="2:36" ht="16.5" customHeight="1">
      <c r="B20" s="99"/>
      <c r="C20" s="92" t="s">
        <v>18</v>
      </c>
      <c r="D20" s="92"/>
      <c r="E20" s="131" t="s">
        <v>79</v>
      </c>
      <c r="F20" s="131"/>
      <c r="G20" s="8">
        <v>2</v>
      </c>
      <c r="H20" s="94">
        <f>W22</f>
        <v>0</v>
      </c>
      <c r="I20" s="60"/>
      <c r="J20" s="82" t="s">
        <v>19</v>
      </c>
      <c r="K20" s="82"/>
      <c r="L20" s="82"/>
      <c r="M20" s="154"/>
      <c r="N20" s="154"/>
      <c r="O20" s="154"/>
      <c r="P20" s="154"/>
      <c r="Q20" s="154"/>
      <c r="R20" s="154"/>
      <c r="S20" s="154"/>
      <c r="T20" s="154"/>
      <c r="U20" s="154"/>
      <c r="V20" s="154"/>
      <c r="W20" s="154"/>
      <c r="X20" s="58"/>
      <c r="Y20" s="59"/>
      <c r="AA20" s="45" t="s">
        <v>20</v>
      </c>
      <c r="AB20" s="155"/>
      <c r="AC20" s="155"/>
      <c r="AD20" s="46" t="s">
        <v>21</v>
      </c>
      <c r="AE20" s="155"/>
      <c r="AF20" s="155"/>
      <c r="AG20" s="46" t="s">
        <v>21</v>
      </c>
      <c r="AH20" s="155"/>
      <c r="AI20" s="155"/>
      <c r="AJ20" s="47" t="s">
        <v>21</v>
      </c>
    </row>
    <row r="21" spans="2:36" ht="16.5" customHeight="1">
      <c r="B21" s="99"/>
      <c r="C21" s="92"/>
      <c r="D21" s="92"/>
      <c r="E21" s="131"/>
      <c r="F21" s="131"/>
      <c r="G21" s="34" t="s">
        <v>51</v>
      </c>
      <c r="H21" s="101"/>
      <c r="I21" s="38"/>
      <c r="J21" s="82" t="s">
        <v>22</v>
      </c>
      <c r="K21" s="82"/>
      <c r="L21" s="82"/>
      <c r="M21" s="82"/>
      <c r="N21" s="82"/>
      <c r="O21" s="83">
        <v>25</v>
      </c>
      <c r="P21" s="83"/>
      <c r="Q21" s="1" t="s">
        <v>21</v>
      </c>
      <c r="T21" s="73"/>
      <c r="U21" s="73"/>
      <c r="V21" s="73"/>
      <c r="W21" s="73"/>
      <c r="X21" s="73"/>
      <c r="Y21" s="74"/>
      <c r="AA21" s="149" t="s">
        <v>23</v>
      </c>
      <c r="AB21" s="129">
        <f>IF(AB20&gt;50,G20,IF(AB20&lt;25,0,ROUND(G20*(AB20-25)/25,1)))</f>
        <v>0</v>
      </c>
      <c r="AC21" s="129"/>
      <c r="AD21" s="129"/>
      <c r="AE21" s="129">
        <f>IF(AE20&gt;50,G20,IF(AE20&lt;25,0,ROUND(G20*(AE20-25)/25,1)))</f>
        <v>0</v>
      </c>
      <c r="AF21" s="129"/>
      <c r="AG21" s="129"/>
      <c r="AH21" s="129">
        <f>IF(AH20&gt;50,G20,IF(AH20&lt;25,0,ROUND(G20*(AH20-25)/25,1)))</f>
        <v>0</v>
      </c>
      <c r="AI21" s="129"/>
      <c r="AJ21" s="130"/>
    </row>
    <row r="22" spans="2:36" ht="16.5" customHeight="1">
      <c r="B22" s="99"/>
      <c r="C22" s="92"/>
      <c r="D22" s="92"/>
      <c r="E22" s="131"/>
      <c r="F22" s="131"/>
      <c r="G22" s="8">
        <v>0</v>
      </c>
      <c r="H22" s="102"/>
      <c r="I22" s="39"/>
      <c r="J22" s="98" t="str">
        <f>IF(O21&lt;=25,"25単位以下　＝","（"&amp;FIXED(G20,1)&amp;"×（"&amp;FIXED(O21,1)&amp;"－25）÷25）） =")</f>
        <v>25単位以下　＝</v>
      </c>
      <c r="K22" s="98"/>
      <c r="L22" s="98"/>
      <c r="M22" s="98"/>
      <c r="N22" s="98"/>
      <c r="O22" s="98"/>
      <c r="P22" s="98"/>
      <c r="Q22" s="98"/>
      <c r="R22" s="98"/>
      <c r="S22" s="98"/>
      <c r="T22" s="98"/>
      <c r="U22" s="98"/>
      <c r="V22" s="98"/>
      <c r="W22" s="104">
        <f>IF(O21&gt;50,G20,IF(O21&lt;25,0,ROUND(G20*(O21-25)/25,1)))</f>
        <v>0</v>
      </c>
      <c r="X22" s="104"/>
      <c r="Y22" s="105"/>
      <c r="AA22" s="149"/>
      <c r="AB22" s="129">
        <f>IF(T21&gt;50,L20,IF(T21&lt;25,0,ROUND(L20*(T21-25)/25,1)))</f>
        <v>0</v>
      </c>
      <c r="AC22" s="129"/>
      <c r="AD22" s="129"/>
      <c r="AE22" s="129">
        <f>IF(W21&gt;50,O20,IF(W21&lt;25,0,ROUND(O20*(W21-25)/25,1)))</f>
        <v>0</v>
      </c>
      <c r="AF22" s="129"/>
      <c r="AG22" s="129"/>
      <c r="AH22" s="129">
        <f>IF(Z21&gt;50,R20,IF(Z21&lt;25,0,ROUND(R20*(Z21-25)/25,1)))</f>
        <v>0</v>
      </c>
      <c r="AI22" s="129"/>
      <c r="AJ22" s="130"/>
    </row>
    <row r="23" spans="2:36" ht="20.25" customHeight="1">
      <c r="B23" s="99"/>
      <c r="C23" s="170" t="s">
        <v>24</v>
      </c>
      <c r="D23" s="171"/>
      <c r="E23" s="131" t="s">
        <v>80</v>
      </c>
      <c r="F23" s="131"/>
      <c r="G23" s="8">
        <v>6</v>
      </c>
      <c r="H23" s="94">
        <f>IF(I23=1,G23,IF(I23=2,G24,G25))</f>
        <v>0</v>
      </c>
      <c r="I23" s="40">
        <v>3</v>
      </c>
      <c r="J23" s="20"/>
      <c r="K23" s="132" t="s">
        <v>71</v>
      </c>
      <c r="L23" s="132"/>
      <c r="M23" s="132"/>
      <c r="N23" s="132"/>
      <c r="O23" s="132"/>
      <c r="P23" s="132"/>
      <c r="Q23" s="132"/>
      <c r="R23" s="132"/>
      <c r="S23" s="132"/>
      <c r="T23" s="132"/>
      <c r="U23" s="132"/>
      <c r="V23" s="132"/>
      <c r="W23" s="132"/>
      <c r="X23" s="132"/>
      <c r="Y23" s="133"/>
      <c r="AA23" s="134" t="s">
        <v>25</v>
      </c>
      <c r="AB23" s="137">
        <v>0</v>
      </c>
      <c r="AC23" s="137"/>
      <c r="AD23" s="137"/>
      <c r="AE23" s="137">
        <v>0</v>
      </c>
      <c r="AF23" s="137"/>
      <c r="AG23" s="137"/>
      <c r="AH23" s="137">
        <v>0</v>
      </c>
      <c r="AI23" s="137"/>
      <c r="AJ23" s="138"/>
    </row>
    <row r="24" spans="2:36" ht="20.25" customHeight="1">
      <c r="B24" s="99"/>
      <c r="C24" s="172"/>
      <c r="D24" s="173"/>
      <c r="E24" s="131"/>
      <c r="F24" s="131"/>
      <c r="G24" s="8">
        <v>3</v>
      </c>
      <c r="H24" s="95"/>
      <c r="I24" s="38"/>
      <c r="J24" s="20"/>
      <c r="K24" s="139" t="s">
        <v>72</v>
      </c>
      <c r="L24" s="139"/>
      <c r="M24" s="139"/>
      <c r="N24" s="139"/>
      <c r="O24" s="139"/>
      <c r="P24" s="139"/>
      <c r="Q24" s="139"/>
      <c r="R24" s="139"/>
      <c r="S24" s="139"/>
      <c r="T24" s="139"/>
      <c r="U24" s="139"/>
      <c r="V24" s="139"/>
      <c r="W24" s="139"/>
      <c r="X24" s="139"/>
      <c r="Y24" s="140"/>
      <c r="AA24" s="134"/>
      <c r="AB24" s="137"/>
      <c r="AC24" s="137"/>
      <c r="AD24" s="137"/>
      <c r="AE24" s="137"/>
      <c r="AF24" s="137"/>
      <c r="AG24" s="137"/>
      <c r="AH24" s="137"/>
      <c r="AI24" s="137"/>
      <c r="AJ24" s="138"/>
    </row>
    <row r="25" spans="2:36" ht="20.25" customHeight="1">
      <c r="B25" s="99"/>
      <c r="C25" s="172"/>
      <c r="D25" s="173"/>
      <c r="E25" s="131"/>
      <c r="F25" s="131"/>
      <c r="G25" s="8">
        <v>0</v>
      </c>
      <c r="H25" s="95"/>
      <c r="I25" s="37"/>
      <c r="J25" s="20"/>
      <c r="K25" s="86" t="s">
        <v>54</v>
      </c>
      <c r="L25" s="86"/>
      <c r="M25" s="86"/>
      <c r="N25" s="86"/>
      <c r="O25" s="72"/>
      <c r="P25" s="87"/>
      <c r="Q25" s="87"/>
      <c r="R25" s="87"/>
      <c r="S25" s="87"/>
      <c r="T25" s="87"/>
      <c r="U25" s="87"/>
      <c r="V25" s="87"/>
      <c r="W25" s="87"/>
      <c r="X25" s="87"/>
      <c r="Y25" s="88"/>
      <c r="AA25" s="134"/>
      <c r="AB25" s="137"/>
      <c r="AC25" s="137"/>
      <c r="AD25" s="137"/>
      <c r="AE25" s="137"/>
      <c r="AF25" s="137"/>
      <c r="AG25" s="137"/>
      <c r="AH25" s="137"/>
      <c r="AI25" s="137"/>
      <c r="AJ25" s="138"/>
    </row>
    <row r="26" spans="2:36" ht="21.75" customHeight="1">
      <c r="B26" s="99"/>
      <c r="C26" s="172"/>
      <c r="D26" s="173"/>
      <c r="E26" s="131" t="s">
        <v>81</v>
      </c>
      <c r="F26" s="131"/>
      <c r="G26" s="8">
        <v>6</v>
      </c>
      <c r="H26" s="135">
        <f>W28</f>
        <v>0</v>
      </c>
      <c r="I26" s="41"/>
      <c r="J26" s="43"/>
      <c r="K26" s="57" t="s">
        <v>6</v>
      </c>
      <c r="L26" s="136">
        <v>65</v>
      </c>
      <c r="M26" s="136"/>
      <c r="N26" s="43"/>
      <c r="O26" s="43"/>
      <c r="P26" s="57" t="s">
        <v>7</v>
      </c>
      <c r="Q26" s="136">
        <v>65</v>
      </c>
      <c r="R26" s="136"/>
      <c r="S26" s="43"/>
      <c r="T26" s="43"/>
      <c r="U26" s="57" t="s">
        <v>8</v>
      </c>
      <c r="V26" s="136">
        <v>65</v>
      </c>
      <c r="W26" s="136"/>
      <c r="X26" s="10"/>
      <c r="Y26" s="11"/>
      <c r="AA26" s="62" t="s">
        <v>26</v>
      </c>
      <c r="AB26" s="63">
        <v>65</v>
      </c>
      <c r="AC26" s="63">
        <v>65</v>
      </c>
      <c r="AD26" s="63">
        <v>65</v>
      </c>
      <c r="AE26" s="63">
        <v>65</v>
      </c>
      <c r="AF26" s="63">
        <v>65</v>
      </c>
      <c r="AG26" s="63">
        <v>65</v>
      </c>
      <c r="AH26" s="63">
        <v>65</v>
      </c>
      <c r="AI26" s="63">
        <v>65</v>
      </c>
      <c r="AJ26" s="64">
        <v>65</v>
      </c>
    </row>
    <row r="27" spans="2:36" ht="21.75" customHeight="1">
      <c r="B27" s="99"/>
      <c r="C27" s="172"/>
      <c r="D27" s="173"/>
      <c r="E27" s="131"/>
      <c r="F27" s="131"/>
      <c r="G27" s="34" t="s">
        <v>51</v>
      </c>
      <c r="H27" s="135"/>
      <c r="I27" s="42"/>
      <c r="J27" s="82" t="s">
        <v>10</v>
      </c>
      <c r="K27" s="82"/>
      <c r="L27" s="82"/>
      <c r="M27" s="82"/>
      <c r="N27" s="82"/>
      <c r="O27" s="82"/>
      <c r="P27" s="141">
        <f>ROUND((ROUNDDOWN(L26,1)+ROUNDDOWN(Q26,1)+ROUNDDOWN(V26,1))/3,1)</f>
        <v>65</v>
      </c>
      <c r="Q27" s="141"/>
      <c r="R27" s="141"/>
      <c r="S27" s="1" t="s">
        <v>11</v>
      </c>
      <c r="T27" s="1" t="s">
        <v>50</v>
      </c>
      <c r="U27" s="142"/>
      <c r="V27" s="142"/>
      <c r="W27" s="142"/>
      <c r="X27" s="142"/>
      <c r="Y27" s="143"/>
      <c r="AA27" s="65" t="s">
        <v>27</v>
      </c>
      <c r="AB27" s="144">
        <f>ROUND((ROUNDDOWN(AB26,1)+ROUNDDOWN(AC26,1)+ROUNDDOWN(AD26,1))/3,1)</f>
        <v>65</v>
      </c>
      <c r="AC27" s="145"/>
      <c r="AD27" s="146"/>
      <c r="AE27" s="106">
        <f>ROUND((AE26+AF26+AG26)/3,1)</f>
        <v>65</v>
      </c>
      <c r="AF27" s="106"/>
      <c r="AG27" s="106"/>
      <c r="AH27" s="106">
        <f>ROUND((AH26+AI26+AJ26)/3,1)</f>
        <v>65</v>
      </c>
      <c r="AI27" s="106"/>
      <c r="AJ27" s="107"/>
    </row>
    <row r="28" spans="2:36" ht="21.75" customHeight="1">
      <c r="B28" s="99"/>
      <c r="C28" s="172"/>
      <c r="D28" s="173"/>
      <c r="E28" s="131"/>
      <c r="F28" s="131"/>
      <c r="G28" s="8">
        <v>0</v>
      </c>
      <c r="H28" s="135"/>
      <c r="I28" s="39"/>
      <c r="J28" s="108" t="str">
        <f>"（"&amp;FIXED(G26,1)&amp;"×（"&amp;FIXED(P27,1)&amp;"－70）÷15） ="</f>
        <v>（6.0×（65.0－70）÷15） =</v>
      </c>
      <c r="K28" s="108"/>
      <c r="L28" s="108"/>
      <c r="M28" s="108"/>
      <c r="N28" s="108"/>
      <c r="O28" s="108"/>
      <c r="P28" s="108"/>
      <c r="Q28" s="108"/>
      <c r="R28" s="108"/>
      <c r="S28" s="108"/>
      <c r="T28" s="108"/>
      <c r="U28" s="108"/>
      <c r="V28" s="108"/>
      <c r="W28" s="104">
        <f>IF(P27&gt;85,G26,IF(P27&lt;70,0,ROUND(G26*(P27-70)/15,1)))</f>
        <v>0</v>
      </c>
      <c r="X28" s="104"/>
      <c r="Y28" s="105"/>
      <c r="AA28" s="65" t="s">
        <v>28</v>
      </c>
      <c r="AB28" s="109">
        <f>IF(AB27&gt;85,G26,IF(AB27&lt;70,0,ROUND(G26*(AB27-70)/15,1)))</f>
        <v>0</v>
      </c>
      <c r="AC28" s="109"/>
      <c r="AD28" s="109"/>
      <c r="AE28" s="109">
        <f>IF(AE27&gt;85,G26,IF(AE27&lt;70,0,ROUND(G26*(AE27-70)/15,1)))</f>
        <v>0</v>
      </c>
      <c r="AF28" s="109"/>
      <c r="AG28" s="109"/>
      <c r="AH28" s="109">
        <f>IF(AH27&gt;85,G26,IF(AH27&lt;70,0,ROUND(G26*(AH27-70)/15,1)))</f>
        <v>0</v>
      </c>
      <c r="AI28" s="109"/>
      <c r="AJ28" s="110"/>
    </row>
    <row r="29" spans="2:36" ht="16.5" customHeight="1">
      <c r="B29" s="99"/>
      <c r="C29" s="172"/>
      <c r="D29" s="173"/>
      <c r="E29" s="100" t="s">
        <v>82</v>
      </c>
      <c r="F29" s="100"/>
      <c r="G29" s="8">
        <v>3</v>
      </c>
      <c r="H29" s="94">
        <f>IF(I29=1,G29,IF(I29=2,G30,IF(I29=3,#REF!,G31)))</f>
        <v>0</v>
      </c>
      <c r="I29" s="35">
        <v>0</v>
      </c>
      <c r="J29" s="14"/>
      <c r="K29" s="182" t="s">
        <v>63</v>
      </c>
      <c r="L29" s="182"/>
      <c r="M29" s="182"/>
      <c r="N29" s="182"/>
      <c r="O29" s="182"/>
      <c r="P29" s="182"/>
      <c r="Q29" s="182"/>
      <c r="R29" s="182"/>
      <c r="S29" s="182"/>
      <c r="T29" s="182"/>
      <c r="U29" s="182"/>
      <c r="V29" s="182"/>
      <c r="W29" s="182"/>
      <c r="X29" s="182"/>
      <c r="Y29" s="183"/>
      <c r="AA29" s="111" t="s">
        <v>67</v>
      </c>
      <c r="AB29" s="114">
        <v>0</v>
      </c>
      <c r="AC29" s="115"/>
      <c r="AD29" s="116"/>
      <c r="AE29" s="123">
        <v>0</v>
      </c>
      <c r="AF29" s="123"/>
      <c r="AG29" s="123"/>
      <c r="AH29" s="123">
        <v>0</v>
      </c>
      <c r="AI29" s="123"/>
      <c r="AJ29" s="126"/>
    </row>
    <row r="30" spans="2:36" ht="16.5" customHeight="1">
      <c r="B30" s="99"/>
      <c r="C30" s="172"/>
      <c r="D30" s="173"/>
      <c r="E30" s="100"/>
      <c r="F30" s="100"/>
      <c r="G30" s="8">
        <v>1.5</v>
      </c>
      <c r="H30" s="101"/>
      <c r="I30" s="36"/>
      <c r="J30" s="15"/>
      <c r="K30" s="179" t="s">
        <v>64</v>
      </c>
      <c r="L30" s="179"/>
      <c r="M30" s="179"/>
      <c r="N30" s="179"/>
      <c r="O30" s="179"/>
      <c r="P30" s="179"/>
      <c r="Q30" s="179"/>
      <c r="R30" s="179"/>
      <c r="S30" s="179"/>
      <c r="T30" s="179"/>
      <c r="U30" s="179"/>
      <c r="V30" s="179"/>
      <c r="W30" s="179"/>
      <c r="X30" s="179"/>
      <c r="Y30" s="180"/>
      <c r="AA30" s="112"/>
      <c r="AB30" s="117"/>
      <c r="AC30" s="118"/>
      <c r="AD30" s="119"/>
      <c r="AE30" s="124"/>
      <c r="AF30" s="124"/>
      <c r="AG30" s="124"/>
      <c r="AH30" s="124"/>
      <c r="AI30" s="124"/>
      <c r="AJ30" s="127"/>
    </row>
    <row r="31" spans="2:36" ht="16.5" customHeight="1">
      <c r="B31" s="99"/>
      <c r="C31" s="174"/>
      <c r="D31" s="175"/>
      <c r="E31" s="100"/>
      <c r="F31" s="100"/>
      <c r="G31" s="8">
        <v>0</v>
      </c>
      <c r="H31" s="102"/>
      <c r="I31" s="36"/>
      <c r="J31" s="16"/>
      <c r="K31" s="86" t="s">
        <v>65</v>
      </c>
      <c r="L31" s="86"/>
      <c r="M31" s="86"/>
      <c r="N31" s="86"/>
      <c r="O31" s="86"/>
      <c r="P31" s="87"/>
      <c r="Q31" s="87"/>
      <c r="R31" s="87"/>
      <c r="S31" s="87"/>
      <c r="T31" s="87"/>
      <c r="U31" s="87"/>
      <c r="V31" s="87"/>
      <c r="W31" s="87"/>
      <c r="X31" s="87"/>
      <c r="Y31" s="88"/>
      <c r="AA31" s="113"/>
      <c r="AB31" s="120"/>
      <c r="AC31" s="121"/>
      <c r="AD31" s="122"/>
      <c r="AE31" s="125"/>
      <c r="AF31" s="125"/>
      <c r="AG31" s="125"/>
      <c r="AH31" s="125"/>
      <c r="AI31" s="125"/>
      <c r="AJ31" s="128"/>
    </row>
    <row r="32" spans="2:36" ht="27" customHeight="1">
      <c r="B32" s="99" t="s">
        <v>29</v>
      </c>
      <c r="C32" s="92" t="s">
        <v>17</v>
      </c>
      <c r="D32" s="92"/>
      <c r="E32" s="93" t="s">
        <v>49</v>
      </c>
      <c r="F32" s="93"/>
      <c r="G32" s="8">
        <v>3</v>
      </c>
      <c r="H32" s="94">
        <f>IF(I32=1,G32,IF(I32=2,G33,G34))</f>
        <v>0</v>
      </c>
      <c r="I32" s="35">
        <v>0</v>
      </c>
      <c r="J32" s="14"/>
      <c r="K32" s="96" t="s">
        <v>75</v>
      </c>
      <c r="L32" s="96"/>
      <c r="M32" s="96"/>
      <c r="N32" s="96"/>
      <c r="O32" s="96"/>
      <c r="P32" s="96"/>
      <c r="Q32" s="96"/>
      <c r="R32" s="96"/>
      <c r="S32" s="96"/>
      <c r="T32" s="96"/>
      <c r="U32" s="96"/>
      <c r="V32" s="96"/>
      <c r="W32" s="96"/>
      <c r="X32" s="96"/>
      <c r="Y32" s="97"/>
      <c r="AA32" s="66" t="s">
        <v>30</v>
      </c>
      <c r="AB32" s="79">
        <f>AB17+AB21+AB23+AB28+AB29</f>
        <v>0</v>
      </c>
      <c r="AC32" s="80"/>
      <c r="AD32" s="81"/>
      <c r="AE32" s="75">
        <f>AE17+AE21+AE23+AE28+AE29</f>
        <v>0</v>
      </c>
      <c r="AF32" s="76"/>
      <c r="AG32" s="77"/>
      <c r="AH32" s="75">
        <f>AH17+AH21+AH23+AH28+AH29</f>
        <v>0</v>
      </c>
      <c r="AI32" s="76"/>
      <c r="AJ32" s="78"/>
    </row>
    <row r="33" spans="2:36" ht="27" customHeight="1">
      <c r="B33" s="99"/>
      <c r="C33" s="92"/>
      <c r="D33" s="92"/>
      <c r="E33" s="93"/>
      <c r="F33" s="93"/>
      <c r="G33" s="8">
        <v>1.5</v>
      </c>
      <c r="H33" s="95"/>
      <c r="I33" s="36"/>
      <c r="J33" s="15"/>
      <c r="K33" s="84" t="s">
        <v>73</v>
      </c>
      <c r="L33" s="84"/>
      <c r="M33" s="84"/>
      <c r="N33" s="84"/>
      <c r="O33" s="84"/>
      <c r="P33" s="84"/>
      <c r="Q33" s="84"/>
      <c r="R33" s="84"/>
      <c r="S33" s="84"/>
      <c r="T33" s="84"/>
      <c r="U33" s="84"/>
      <c r="V33" s="84"/>
      <c r="W33" s="84"/>
      <c r="X33" s="84"/>
      <c r="Y33" s="85"/>
      <c r="AA33" s="67" t="s">
        <v>31</v>
      </c>
      <c r="AB33" s="68"/>
      <c r="AC33" s="68"/>
      <c r="AD33" s="68"/>
      <c r="AE33" s="68"/>
      <c r="AF33" s="68"/>
      <c r="AG33" s="68"/>
      <c r="AH33" s="68"/>
      <c r="AI33" s="68"/>
      <c r="AJ33" s="68"/>
    </row>
    <row r="34" spans="2:36" ht="20.25" customHeight="1">
      <c r="B34" s="99"/>
      <c r="C34" s="92"/>
      <c r="D34" s="92"/>
      <c r="E34" s="93"/>
      <c r="F34" s="93"/>
      <c r="G34" s="8">
        <v>0</v>
      </c>
      <c r="H34" s="95"/>
      <c r="I34" s="37"/>
      <c r="J34" s="16"/>
      <c r="K34" s="86" t="s">
        <v>54</v>
      </c>
      <c r="L34" s="86"/>
      <c r="M34" s="86"/>
      <c r="N34" s="86"/>
      <c r="O34" s="71"/>
      <c r="P34" s="87"/>
      <c r="Q34" s="87"/>
      <c r="R34" s="87"/>
      <c r="S34" s="87"/>
      <c r="T34" s="87"/>
      <c r="U34" s="87"/>
      <c r="V34" s="87"/>
      <c r="W34" s="87"/>
      <c r="X34" s="87"/>
      <c r="Y34" s="88"/>
      <c r="AA34" s="67" t="s">
        <v>70</v>
      </c>
      <c r="AB34" s="67"/>
      <c r="AC34" s="67"/>
      <c r="AD34" s="67"/>
      <c r="AE34" s="67"/>
      <c r="AF34" s="67"/>
      <c r="AG34" s="67"/>
      <c r="AH34" s="67"/>
      <c r="AI34" s="67"/>
      <c r="AJ34" s="67"/>
    </row>
    <row r="35" spans="2:36" ht="16.5" customHeight="1">
      <c r="B35" s="99"/>
      <c r="C35" s="92" t="s">
        <v>18</v>
      </c>
      <c r="D35" s="92"/>
      <c r="E35" s="100" t="s">
        <v>83</v>
      </c>
      <c r="F35" s="100"/>
      <c r="G35" s="8">
        <v>3</v>
      </c>
      <c r="H35" s="94">
        <f>W37</f>
        <v>0</v>
      </c>
      <c r="I35" s="60"/>
      <c r="J35" s="82" t="s">
        <v>19</v>
      </c>
      <c r="K35" s="82"/>
      <c r="L35" s="82"/>
      <c r="M35" s="103"/>
      <c r="N35" s="103"/>
      <c r="O35" s="103"/>
      <c r="P35" s="103"/>
      <c r="Q35" s="103"/>
      <c r="R35" s="103"/>
      <c r="S35" s="103"/>
      <c r="T35" s="103"/>
      <c r="U35" s="103"/>
      <c r="V35" s="103"/>
      <c r="W35" s="103"/>
      <c r="X35" s="58"/>
      <c r="Y35" s="59"/>
    </row>
    <row r="36" spans="2:36" ht="16.5" customHeight="1">
      <c r="B36" s="99"/>
      <c r="C36" s="92"/>
      <c r="D36" s="92"/>
      <c r="E36" s="100"/>
      <c r="F36" s="100"/>
      <c r="G36" s="34" t="s">
        <v>51</v>
      </c>
      <c r="H36" s="101"/>
      <c r="I36" s="38"/>
      <c r="J36" s="82" t="s">
        <v>22</v>
      </c>
      <c r="K36" s="82"/>
      <c r="L36" s="82"/>
      <c r="M36" s="82"/>
      <c r="N36" s="82"/>
      <c r="O36" s="83">
        <v>25</v>
      </c>
      <c r="P36" s="83"/>
      <c r="Q36" s="1" t="s">
        <v>21</v>
      </c>
      <c r="S36" s="17"/>
      <c r="T36" s="18"/>
      <c r="U36" s="18"/>
      <c r="V36" s="18"/>
      <c r="W36" s="18"/>
      <c r="X36" s="18"/>
      <c r="Y36" s="19"/>
    </row>
    <row r="37" spans="2:36" ht="16.5" customHeight="1">
      <c r="B37" s="99"/>
      <c r="C37" s="92"/>
      <c r="D37" s="92"/>
      <c r="E37" s="100"/>
      <c r="F37" s="100"/>
      <c r="G37" s="8">
        <v>0</v>
      </c>
      <c r="H37" s="102"/>
      <c r="I37" s="39"/>
      <c r="J37" s="98" t="str">
        <f>IF(O36&lt;=25,"25単位以下　＝","（"&amp;FIXED(G35,1)&amp;"×（"&amp;FIXED(O36,1)&amp;"－25）÷25）） =")</f>
        <v>25単位以下　＝</v>
      </c>
      <c r="K37" s="98"/>
      <c r="L37" s="98"/>
      <c r="M37" s="98"/>
      <c r="N37" s="98"/>
      <c r="O37" s="98"/>
      <c r="P37" s="98"/>
      <c r="Q37" s="98"/>
      <c r="R37" s="98"/>
      <c r="S37" s="98"/>
      <c r="T37" s="98"/>
      <c r="U37" s="98"/>
      <c r="V37" s="98"/>
      <c r="W37" s="104">
        <f>IF(O36&gt;50,G35,IF(O36&lt;25,0,ROUND(G35*(O36-25)/25,1)))</f>
        <v>0</v>
      </c>
      <c r="X37" s="104"/>
      <c r="Y37" s="105"/>
    </row>
    <row r="38" spans="2:36" ht="18" customHeight="1">
      <c r="B38" s="89" t="s">
        <v>59</v>
      </c>
      <c r="C38" s="90"/>
      <c r="D38" s="90"/>
      <c r="E38" s="90"/>
      <c r="F38" s="91"/>
      <c r="G38" s="8">
        <f>G35+G32+G29+G26+G23+G20+G17+G14+G11+G8</f>
        <v>34</v>
      </c>
      <c r="H38" s="50">
        <f>SUM(H8:H37)</f>
        <v>0</v>
      </c>
      <c r="I38" s="21"/>
      <c r="J38" s="22"/>
      <c r="K38" s="22"/>
      <c r="L38" s="22"/>
      <c r="M38" s="22"/>
      <c r="N38" s="22"/>
      <c r="O38" s="22"/>
      <c r="P38" s="22"/>
      <c r="Q38" s="22"/>
      <c r="R38" s="22"/>
      <c r="S38" s="22"/>
      <c r="T38" s="22"/>
      <c r="U38" s="22"/>
      <c r="V38" s="22"/>
      <c r="W38" s="22"/>
      <c r="X38" s="22"/>
      <c r="Y38" s="23"/>
    </row>
    <row r="44" spans="2:36" ht="13.2">
      <c r="C44" t="s">
        <v>32</v>
      </c>
      <c r="D44" s="24" t="s">
        <v>35</v>
      </c>
      <c r="E44" s="24"/>
      <c r="F44" s="48"/>
    </row>
    <row r="45" spans="2:36" ht="13.2">
      <c r="C45"/>
      <c r="D45" s="61" t="s">
        <v>61</v>
      </c>
      <c r="E45" s="24"/>
      <c r="F45" s="48"/>
    </row>
    <row r="46" spans="2:36" ht="13.2">
      <c r="C46"/>
      <c r="D46" s="24" t="s">
        <v>33</v>
      </c>
      <c r="E46" s="24"/>
      <c r="F46" s="48"/>
    </row>
    <row r="47" spans="2:36" ht="13.2">
      <c r="C47"/>
      <c r="D47" s="61" t="s">
        <v>62</v>
      </c>
      <c r="E47" s="24"/>
      <c r="F47" s="48"/>
    </row>
    <row r="48" spans="2:36" ht="13.2">
      <c r="C48"/>
      <c r="D48" s="24" t="s">
        <v>36</v>
      </c>
      <c r="E48" s="24"/>
      <c r="F48" s="48"/>
    </row>
    <row r="49" spans="3:6" ht="13.2">
      <c r="C49"/>
      <c r="D49" t="s">
        <v>37</v>
      </c>
      <c r="E49" s="24"/>
      <c r="F49" s="48"/>
    </row>
    <row r="50" spans="3:6" ht="13.2">
      <c r="C50"/>
      <c r="D50" s="24" t="s">
        <v>38</v>
      </c>
      <c r="E50" s="24"/>
      <c r="F50" s="48"/>
    </row>
    <row r="51" spans="3:6" ht="13.2">
      <c r="C51"/>
      <c r="D51" t="s">
        <v>39</v>
      </c>
      <c r="E51" s="24"/>
      <c r="F51" s="48"/>
    </row>
    <row r="52" spans="3:6" ht="13.2">
      <c r="C52"/>
      <c r="D52" s="24" t="s">
        <v>40</v>
      </c>
      <c r="E52" s="24"/>
      <c r="F52" s="48"/>
    </row>
    <row r="53" spans="3:6" ht="13.2">
      <c r="C53"/>
      <c r="D53" s="61" t="s">
        <v>66</v>
      </c>
      <c r="E53" s="24"/>
      <c r="F53" s="48"/>
    </row>
    <row r="54" spans="3:6" ht="13.2">
      <c r="C54"/>
      <c r="D54" s="24" t="s">
        <v>41</v>
      </c>
      <c r="E54" s="24"/>
      <c r="F54" s="48"/>
    </row>
    <row r="55" spans="3:6" ht="13.2">
      <c r="C55"/>
      <c r="D55" s="24" t="s">
        <v>42</v>
      </c>
      <c r="E55" s="24"/>
      <c r="F55" s="49"/>
    </row>
    <row r="56" spans="3:6" ht="13.2">
      <c r="C56"/>
      <c r="D56" s="24" t="s">
        <v>43</v>
      </c>
      <c r="E56" s="24"/>
      <c r="F56" s="49"/>
    </row>
    <row r="57" spans="3:6" ht="13.2">
      <c r="C57"/>
      <c r="D57" s="24" t="s">
        <v>44</v>
      </c>
      <c r="E57" s="24"/>
      <c r="F57" s="48"/>
    </row>
    <row r="58" spans="3:6" ht="13.2">
      <c r="C58"/>
      <c r="D58" s="24" t="s">
        <v>34</v>
      </c>
      <c r="E58" s="24"/>
      <c r="F58" s="48"/>
    </row>
    <row r="59" spans="3:6" ht="13.2">
      <c r="C59"/>
      <c r="D59" s="25" t="s">
        <v>45</v>
      </c>
      <c r="E59"/>
      <c r="F59" s="49"/>
    </row>
    <row r="60" spans="3:6" ht="13.2">
      <c r="C60"/>
      <c r="D60" s="24" t="s">
        <v>46</v>
      </c>
      <c r="E60"/>
    </row>
    <row r="61" spans="3:6" ht="13.2">
      <c r="C61"/>
      <c r="D61" s="24" t="s">
        <v>47</v>
      </c>
      <c r="E61" s="24"/>
    </row>
    <row r="62" spans="3:6" ht="13.2">
      <c r="D62" s="24" t="s">
        <v>48</v>
      </c>
    </row>
  </sheetData>
  <sheetProtection formatCells="0" formatColumns="0" formatRows="0" insertColumns="0" insertRows="0" insertHyperlinks="0" deleteColumns="0" deleteRows="0" sort="0" autoFilter="0" pivotTables="0"/>
  <mergeCells count="119">
    <mergeCell ref="AB16:AD16"/>
    <mergeCell ref="AE16:AG16"/>
    <mergeCell ref="AH16:AJ16"/>
    <mergeCell ref="C8:D13"/>
    <mergeCell ref="C14:D16"/>
    <mergeCell ref="E14:F16"/>
    <mergeCell ref="C23:D31"/>
    <mergeCell ref="B8:B16"/>
    <mergeCell ref="K14:Y14"/>
    <mergeCell ref="K15:Y15"/>
    <mergeCell ref="K16:M16"/>
    <mergeCell ref="H14:H16"/>
    <mergeCell ref="K13:O13"/>
    <mergeCell ref="K29:Y29"/>
    <mergeCell ref="K30:Y30"/>
    <mergeCell ref="K31:O31"/>
    <mergeCell ref="E11:F13"/>
    <mergeCell ref="H11:H13"/>
    <mergeCell ref="K11:Y11"/>
    <mergeCell ref="K12:Y12"/>
    <mergeCell ref="P13:Y13"/>
    <mergeCell ref="AB13:AD13"/>
    <mergeCell ref="AE13:AG13"/>
    <mergeCell ref="AH13:AJ13"/>
    <mergeCell ref="L2:Y4"/>
    <mergeCell ref="J5:Y5"/>
    <mergeCell ref="C7:F7"/>
    <mergeCell ref="I7:Y7"/>
    <mergeCell ref="E8:F10"/>
    <mergeCell ref="H8:H10"/>
    <mergeCell ref="L8:M8"/>
    <mergeCell ref="Q8:R8"/>
    <mergeCell ref="V8:W8"/>
    <mergeCell ref="J9:O9"/>
    <mergeCell ref="P9:R9"/>
    <mergeCell ref="J10:V10"/>
    <mergeCell ref="W10:Y10"/>
    <mergeCell ref="B17:B31"/>
    <mergeCell ref="C17:D19"/>
    <mergeCell ref="E17:F19"/>
    <mergeCell ref="H17:H19"/>
    <mergeCell ref="K17:Y17"/>
    <mergeCell ref="AA17:AA19"/>
    <mergeCell ref="AB17:AD19"/>
    <mergeCell ref="AE17:AG19"/>
    <mergeCell ref="AH17:AJ19"/>
    <mergeCell ref="K18:Y18"/>
    <mergeCell ref="K19:N19"/>
    <mergeCell ref="P19:Y19"/>
    <mergeCell ref="C20:D22"/>
    <mergeCell ref="E20:F22"/>
    <mergeCell ref="H20:H22"/>
    <mergeCell ref="J20:L20"/>
    <mergeCell ref="M20:W20"/>
    <mergeCell ref="AB20:AC20"/>
    <mergeCell ref="AE20:AF20"/>
    <mergeCell ref="AH20:AI20"/>
    <mergeCell ref="J21:N21"/>
    <mergeCell ref="O21:P21"/>
    <mergeCell ref="AA21:AA22"/>
    <mergeCell ref="AB21:AD22"/>
    <mergeCell ref="AE21:AG22"/>
    <mergeCell ref="AH21:AJ22"/>
    <mergeCell ref="J22:V22"/>
    <mergeCell ref="W22:Y22"/>
    <mergeCell ref="E23:F25"/>
    <mergeCell ref="H23:H25"/>
    <mergeCell ref="K23:Y23"/>
    <mergeCell ref="AA23:AA25"/>
    <mergeCell ref="E26:F28"/>
    <mergeCell ref="H26:H28"/>
    <mergeCell ref="L26:M26"/>
    <mergeCell ref="Q26:R26"/>
    <mergeCell ref="V26:W26"/>
    <mergeCell ref="AB23:AD25"/>
    <mergeCell ref="AE23:AG25"/>
    <mergeCell ref="AH23:AJ25"/>
    <mergeCell ref="K24:Y24"/>
    <mergeCell ref="K25:N25"/>
    <mergeCell ref="P25:Y25"/>
    <mergeCell ref="J27:O27"/>
    <mergeCell ref="P27:R27"/>
    <mergeCell ref="U27:Y27"/>
    <mergeCell ref="AB27:AD27"/>
    <mergeCell ref="AE27:AG27"/>
    <mergeCell ref="AH27:AJ27"/>
    <mergeCell ref="J28:V28"/>
    <mergeCell ref="W28:Y28"/>
    <mergeCell ref="AB28:AD28"/>
    <mergeCell ref="AE28:AG28"/>
    <mergeCell ref="AH28:AJ28"/>
    <mergeCell ref="E29:F31"/>
    <mergeCell ref="H29:H31"/>
    <mergeCell ref="AA29:AA31"/>
    <mergeCell ref="AB29:AD31"/>
    <mergeCell ref="AE29:AG31"/>
    <mergeCell ref="AH29:AJ31"/>
    <mergeCell ref="P31:Y31"/>
    <mergeCell ref="AE32:AG32"/>
    <mergeCell ref="AH32:AJ32"/>
    <mergeCell ref="AB32:AD32"/>
    <mergeCell ref="J36:N36"/>
    <mergeCell ref="O36:P36"/>
    <mergeCell ref="K33:Y33"/>
    <mergeCell ref="K34:N34"/>
    <mergeCell ref="P34:Y34"/>
    <mergeCell ref="B38:F38"/>
    <mergeCell ref="C32:D34"/>
    <mergeCell ref="E32:F34"/>
    <mergeCell ref="H32:H34"/>
    <mergeCell ref="K32:Y32"/>
    <mergeCell ref="J37:V37"/>
    <mergeCell ref="B32:B37"/>
    <mergeCell ref="C35:D37"/>
    <mergeCell ref="E35:F37"/>
    <mergeCell ref="H35:H37"/>
    <mergeCell ref="J35:L35"/>
    <mergeCell ref="M35:W35"/>
    <mergeCell ref="W37:Y37"/>
  </mergeCells>
  <phoneticPr fontId="3"/>
  <conditionalFormatting sqref="AB17 AE17 AH17 AD20:AJ20 AB20:AB21 AE21 AH21 AB23 AE23 AH23 AB26:AJ26 AB28 AE28 AH28 AB32 AE32 AH32">
    <cfRule type="expression" dxfId="2" priority="4" stopIfTrue="1">
      <formula>#REF!&lt;#REF!</formula>
    </cfRule>
  </conditionalFormatting>
  <conditionalFormatting sqref="AB13:AJ13">
    <cfRule type="expression" dxfId="1" priority="21" stopIfTrue="1">
      <formula>#REF!&lt;$Z$40</formula>
    </cfRule>
  </conditionalFormatting>
  <conditionalFormatting sqref="AB16:AJ16">
    <cfRule type="expression" dxfId="0" priority="1" stopIfTrue="1">
      <formula>#REF!&lt;$Z$40</formula>
    </cfRule>
  </conditionalFormatting>
  <dataValidations count="6">
    <dataValidation type="list" allowBlank="1" showInputMessage="1" sqref="M35:W35 M20:W20" xr:uid="{00000000-0002-0000-0100-000000000000}">
      <formula1>$D$44:$D$62</formula1>
    </dataValidation>
    <dataValidation type="list" allowBlank="1" showInputMessage="1" showErrorMessage="1" sqref="AB23:AJ25" xr:uid="{00000000-0002-0000-0100-000001000000}">
      <formula1>"６,３,０"</formula1>
    </dataValidation>
    <dataValidation type="list" allowBlank="1" showInputMessage="1" showErrorMessage="1" sqref="AB17:AJ19" xr:uid="{00000000-0002-0000-0100-000002000000}">
      <formula1>"２,1,０"</formula1>
    </dataValidation>
    <dataValidation type="custom" allowBlank="1" showInputMessage="1" showErrorMessage="1" prompt="少数第１位まで入力_x000a_成績点がない場合「65」を入力" sqref="L8:M8 Q8:R8 V8:W8 L26:M26 Q26:R26 V26:W26 AB26:AJ26" xr:uid="{00000000-0002-0000-0100-000004000000}">
      <formula1>L8-ROUNDDOWN(L8,1)=0</formula1>
    </dataValidation>
    <dataValidation type="custom" allowBlank="1" showInputMessage="1" showErrorMessage="1" prompt="少数第１位まで入力" sqref="O36:P36 O21:P21" xr:uid="{00000000-0002-0000-0100-000005000000}">
      <formula1>O21-ROUNDDOWN(O21,1)=0</formula1>
    </dataValidation>
    <dataValidation type="list" allowBlank="1" showInputMessage="1" showErrorMessage="1" sqref="AB29:AJ31" xr:uid="{00000000-0002-0000-0100-000003000000}">
      <formula1>"３,1.5,０"</formula1>
    </dataValidation>
  </dataValidations>
  <printOptions horizontalCentered="1"/>
  <pageMargins left="0.78740157480314965" right="0.19685039370078741" top="0.39370078740157483" bottom="0.19685039370078741" header="0.51181102362204722" footer="0.51181102362204722"/>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106680</xdr:colOff>
                    <xdr:row>10</xdr:row>
                    <xdr:rowOff>0</xdr:rowOff>
                  </from>
                  <to>
                    <xdr:col>10</xdr:col>
                    <xdr:colOff>106680</xdr:colOff>
                    <xdr:row>11</xdr:row>
                    <xdr:rowOff>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8</xdr:col>
                    <xdr:colOff>0</xdr:colOff>
                    <xdr:row>10</xdr:row>
                    <xdr:rowOff>0</xdr:rowOff>
                  </from>
                  <to>
                    <xdr:col>25</xdr:col>
                    <xdr:colOff>0</xdr:colOff>
                    <xdr:row>13</xdr:row>
                    <xdr:rowOff>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8</xdr:col>
                    <xdr:colOff>106680</xdr:colOff>
                    <xdr:row>11</xdr:row>
                    <xdr:rowOff>0</xdr:rowOff>
                  </from>
                  <to>
                    <xdr:col>10</xdr:col>
                    <xdr:colOff>106680</xdr:colOff>
                    <xdr:row>12</xdr:row>
                    <xdr:rowOff>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8</xdr:col>
                    <xdr:colOff>106680</xdr:colOff>
                    <xdr:row>12</xdr:row>
                    <xdr:rowOff>0</xdr:rowOff>
                  </from>
                  <to>
                    <xdr:col>10</xdr:col>
                    <xdr:colOff>106680</xdr:colOff>
                    <xdr:row>13</xdr:row>
                    <xdr:rowOff>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8</xdr:col>
                    <xdr:colOff>106680</xdr:colOff>
                    <xdr:row>16</xdr:row>
                    <xdr:rowOff>0</xdr:rowOff>
                  </from>
                  <to>
                    <xdr:col>10</xdr:col>
                    <xdr:colOff>106680</xdr:colOff>
                    <xdr:row>16</xdr:row>
                    <xdr:rowOff>213360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8</xdr:col>
                    <xdr:colOff>106680</xdr:colOff>
                    <xdr:row>17</xdr:row>
                    <xdr:rowOff>0</xdr:rowOff>
                  </from>
                  <to>
                    <xdr:col>10</xdr:col>
                    <xdr:colOff>106680</xdr:colOff>
                    <xdr:row>17</xdr:row>
                    <xdr:rowOff>213360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8</xdr:col>
                    <xdr:colOff>106680</xdr:colOff>
                    <xdr:row>18</xdr:row>
                    <xdr:rowOff>0</xdr:rowOff>
                  </from>
                  <to>
                    <xdr:col>10</xdr:col>
                    <xdr:colOff>106680</xdr:colOff>
                    <xdr:row>19</xdr:row>
                    <xdr:rowOff>0</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8</xdr:col>
                    <xdr:colOff>0</xdr:colOff>
                    <xdr:row>16</xdr:row>
                    <xdr:rowOff>0</xdr:rowOff>
                  </from>
                  <to>
                    <xdr:col>25</xdr:col>
                    <xdr:colOff>0</xdr:colOff>
                    <xdr:row>19</xdr:row>
                    <xdr:rowOff>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8</xdr:col>
                    <xdr:colOff>106680</xdr:colOff>
                    <xdr:row>22</xdr:row>
                    <xdr:rowOff>0</xdr:rowOff>
                  </from>
                  <to>
                    <xdr:col>10</xdr:col>
                    <xdr:colOff>106680</xdr:colOff>
                    <xdr:row>22</xdr:row>
                    <xdr:rowOff>213360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8</xdr:col>
                    <xdr:colOff>106680</xdr:colOff>
                    <xdr:row>23</xdr:row>
                    <xdr:rowOff>0</xdr:rowOff>
                  </from>
                  <to>
                    <xdr:col>10</xdr:col>
                    <xdr:colOff>106680</xdr:colOff>
                    <xdr:row>23</xdr:row>
                    <xdr:rowOff>213360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8</xdr:col>
                    <xdr:colOff>106680</xdr:colOff>
                    <xdr:row>24</xdr:row>
                    <xdr:rowOff>0</xdr:rowOff>
                  </from>
                  <to>
                    <xdr:col>10</xdr:col>
                    <xdr:colOff>106680</xdr:colOff>
                    <xdr:row>24</xdr:row>
                    <xdr:rowOff>213360</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8</xdr:col>
                    <xdr:colOff>0</xdr:colOff>
                    <xdr:row>28</xdr:row>
                    <xdr:rowOff>0</xdr:rowOff>
                  </from>
                  <to>
                    <xdr:col>25</xdr:col>
                    <xdr:colOff>0</xdr:colOff>
                    <xdr:row>31</xdr:row>
                    <xdr:rowOff>0</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from>
                    <xdr:col>8</xdr:col>
                    <xdr:colOff>106680</xdr:colOff>
                    <xdr:row>28</xdr:row>
                    <xdr:rowOff>0</xdr:rowOff>
                  </from>
                  <to>
                    <xdr:col>10</xdr:col>
                    <xdr:colOff>106680</xdr:colOff>
                    <xdr:row>29</xdr:row>
                    <xdr:rowOff>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8</xdr:col>
                    <xdr:colOff>106680</xdr:colOff>
                    <xdr:row>29</xdr:row>
                    <xdr:rowOff>0</xdr:rowOff>
                  </from>
                  <to>
                    <xdr:col>10</xdr:col>
                    <xdr:colOff>106680</xdr:colOff>
                    <xdr:row>30</xdr:row>
                    <xdr:rowOff>0</xdr:rowOff>
                  </to>
                </anchor>
              </controlPr>
            </control>
          </mc:Choice>
        </mc:AlternateContent>
        <mc:AlternateContent xmlns:mc="http://schemas.openxmlformats.org/markup-compatibility/2006">
          <mc:Choice Requires="x14">
            <control shapeId="1040" r:id="rId18" name="Option Button 16">
              <controlPr defaultSize="0" autoFill="0" autoLine="0" autoPict="0">
                <anchor moveWithCells="1">
                  <from>
                    <xdr:col>8</xdr:col>
                    <xdr:colOff>106680</xdr:colOff>
                    <xdr:row>30</xdr:row>
                    <xdr:rowOff>0</xdr:rowOff>
                  </from>
                  <to>
                    <xdr:col>10</xdr:col>
                    <xdr:colOff>106680</xdr:colOff>
                    <xdr:row>31</xdr:row>
                    <xdr:rowOff>0</xdr:rowOff>
                  </to>
                </anchor>
              </controlPr>
            </control>
          </mc:Choice>
        </mc:AlternateContent>
        <mc:AlternateContent xmlns:mc="http://schemas.openxmlformats.org/markup-compatibility/2006">
          <mc:Choice Requires="x14">
            <control shapeId="1041" r:id="rId19" name="Option Button 17">
              <controlPr defaultSize="0" autoFill="0" autoLine="0" autoPict="0">
                <anchor moveWithCells="1">
                  <from>
                    <xdr:col>8</xdr:col>
                    <xdr:colOff>106680</xdr:colOff>
                    <xdr:row>31</xdr:row>
                    <xdr:rowOff>0</xdr:rowOff>
                  </from>
                  <to>
                    <xdr:col>10</xdr:col>
                    <xdr:colOff>106680</xdr:colOff>
                    <xdr:row>31</xdr:row>
                    <xdr:rowOff>213360</xdr:rowOff>
                  </to>
                </anchor>
              </controlPr>
            </control>
          </mc:Choice>
        </mc:AlternateContent>
        <mc:AlternateContent xmlns:mc="http://schemas.openxmlformats.org/markup-compatibility/2006">
          <mc:Choice Requires="x14">
            <control shapeId="1042" r:id="rId20" name="Option Button 18">
              <controlPr defaultSize="0" autoFill="0" autoLine="0" autoPict="0">
                <anchor moveWithCells="1">
                  <from>
                    <xdr:col>8</xdr:col>
                    <xdr:colOff>106680</xdr:colOff>
                    <xdr:row>32</xdr:row>
                    <xdr:rowOff>0</xdr:rowOff>
                  </from>
                  <to>
                    <xdr:col>10</xdr:col>
                    <xdr:colOff>106680</xdr:colOff>
                    <xdr:row>32</xdr:row>
                    <xdr:rowOff>213360</xdr:rowOff>
                  </to>
                </anchor>
              </controlPr>
            </control>
          </mc:Choice>
        </mc:AlternateContent>
        <mc:AlternateContent xmlns:mc="http://schemas.openxmlformats.org/markup-compatibility/2006">
          <mc:Choice Requires="x14">
            <control shapeId="1043" r:id="rId21" name="Option Button 19">
              <controlPr defaultSize="0" autoFill="0" autoLine="0" autoPict="0">
                <anchor moveWithCells="1">
                  <from>
                    <xdr:col>8</xdr:col>
                    <xdr:colOff>106680</xdr:colOff>
                    <xdr:row>33</xdr:row>
                    <xdr:rowOff>0</xdr:rowOff>
                  </from>
                  <to>
                    <xdr:col>10</xdr:col>
                    <xdr:colOff>106680</xdr:colOff>
                    <xdr:row>33</xdr:row>
                    <xdr:rowOff>213360</xdr:rowOff>
                  </to>
                </anchor>
              </controlPr>
            </control>
          </mc:Choice>
        </mc:AlternateContent>
        <mc:AlternateContent xmlns:mc="http://schemas.openxmlformats.org/markup-compatibility/2006">
          <mc:Choice Requires="x14">
            <control shapeId="1044" r:id="rId22" name="Group Box 20">
              <controlPr defaultSize="0" autoFill="0" autoPict="0">
                <anchor moveWithCells="1">
                  <from>
                    <xdr:col>8</xdr:col>
                    <xdr:colOff>0</xdr:colOff>
                    <xdr:row>31</xdr:row>
                    <xdr:rowOff>0</xdr:rowOff>
                  </from>
                  <to>
                    <xdr:col>25</xdr:col>
                    <xdr:colOff>0</xdr:colOff>
                    <xdr:row>33</xdr:row>
                    <xdr:rowOff>0</xdr:rowOff>
                  </to>
                </anchor>
              </controlPr>
            </control>
          </mc:Choice>
        </mc:AlternateContent>
        <mc:AlternateContent xmlns:mc="http://schemas.openxmlformats.org/markup-compatibility/2006">
          <mc:Choice Requires="x14">
            <control shapeId="1050" r:id="rId23" name="Group Box 26">
              <controlPr defaultSize="0" autoFill="0" autoPict="0">
                <anchor moveWithCells="1">
                  <from>
                    <xdr:col>8</xdr:col>
                    <xdr:colOff>0</xdr:colOff>
                    <xdr:row>22</xdr:row>
                    <xdr:rowOff>0</xdr:rowOff>
                  </from>
                  <to>
                    <xdr:col>25</xdr:col>
                    <xdr:colOff>0</xdr:colOff>
                    <xdr:row>25</xdr:row>
                    <xdr:rowOff>0</xdr:rowOff>
                  </to>
                </anchor>
              </controlPr>
            </control>
          </mc:Choice>
        </mc:AlternateContent>
        <mc:AlternateContent xmlns:mc="http://schemas.openxmlformats.org/markup-compatibility/2006">
          <mc:Choice Requires="x14">
            <control shapeId="1058" r:id="rId24" name="Option Button 34">
              <controlPr defaultSize="0" autoFill="0" autoLine="0" autoPict="0">
                <anchor moveWithCells="1">
                  <from>
                    <xdr:col>8</xdr:col>
                    <xdr:colOff>106680</xdr:colOff>
                    <xdr:row>13</xdr:row>
                    <xdr:rowOff>0</xdr:rowOff>
                  </from>
                  <to>
                    <xdr:col>10</xdr:col>
                    <xdr:colOff>106680</xdr:colOff>
                    <xdr:row>14</xdr:row>
                    <xdr:rowOff>0</xdr:rowOff>
                  </to>
                </anchor>
              </controlPr>
            </control>
          </mc:Choice>
        </mc:AlternateContent>
        <mc:AlternateContent xmlns:mc="http://schemas.openxmlformats.org/markup-compatibility/2006">
          <mc:Choice Requires="x14">
            <control shapeId="1059" r:id="rId25" name="Option Button 35">
              <controlPr defaultSize="0" autoFill="0" autoLine="0" autoPict="0">
                <anchor moveWithCells="1">
                  <from>
                    <xdr:col>8</xdr:col>
                    <xdr:colOff>106680</xdr:colOff>
                    <xdr:row>14</xdr:row>
                    <xdr:rowOff>0</xdr:rowOff>
                  </from>
                  <to>
                    <xdr:col>10</xdr:col>
                    <xdr:colOff>106680</xdr:colOff>
                    <xdr:row>15</xdr:row>
                    <xdr:rowOff>0</xdr:rowOff>
                  </to>
                </anchor>
              </controlPr>
            </control>
          </mc:Choice>
        </mc:AlternateContent>
        <mc:AlternateContent xmlns:mc="http://schemas.openxmlformats.org/markup-compatibility/2006">
          <mc:Choice Requires="x14">
            <control shapeId="1060" r:id="rId26" name="Option Button 36">
              <controlPr defaultSize="0" autoFill="0" autoLine="0" autoPict="0">
                <anchor moveWithCells="1">
                  <from>
                    <xdr:col>8</xdr:col>
                    <xdr:colOff>106680</xdr:colOff>
                    <xdr:row>15</xdr:row>
                    <xdr:rowOff>0</xdr:rowOff>
                  </from>
                  <to>
                    <xdr:col>10</xdr:col>
                    <xdr:colOff>106680</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簡易型2-2</vt:lpstr>
      <vt:lpstr>'簡易型2-2'!Print_Area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j-yamaguchi2</dc:creator>
  <cp:lastModifiedBy>瀬越 裕次郎２</cp:lastModifiedBy>
  <cp:lastPrinted>2023-09-26T10:04:31Z</cp:lastPrinted>
  <dcterms:created xsi:type="dcterms:W3CDTF">2013-02-01T09:56:49Z</dcterms:created>
  <dcterms:modified xsi:type="dcterms:W3CDTF">2025-03-28T11:13:39Z</dcterms:modified>
</cp:coreProperties>
</file>